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789341-4 - SO 01 Divad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'20789341-4 - SO 01 Divadl...'!$C$122:$K$204</definedName>
    <definedName name="_xlnm.Print_Area" localSheetId="1">'20789341-4 - SO 01 Divadl...'!$C$4:$J$76,'20789341-4 - SO 01 Divadl...'!$C$82:$J$104,'20789341-4 - SO 01 Divadl...'!$C$110:$J$204</definedName>
    <definedName name="_xlnm.Print_Titles" localSheetId="1">'20789341-4 - SO 01 Divadl...'!$122:$122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117"/>
  <c r="E7"/>
  <c r="E113"/>
  <c i="1" r="L90"/>
  <c r="AM90"/>
  <c r="AM89"/>
  <c r="L89"/>
  <c r="AM87"/>
  <c r="L87"/>
  <c r="L85"/>
  <c r="L84"/>
  <c i="2" r="F36"/>
  <c r="BK186"/>
  <c r="BK180"/>
  <c r="J178"/>
  <c r="BK175"/>
  <c r="J174"/>
  <c r="BK163"/>
  <c r="BK157"/>
  <c r="BK151"/>
  <c r="BK146"/>
  <c r="BK142"/>
  <c r="BK138"/>
  <c r="BK128"/>
  <c r="F35"/>
  <c r="BK203"/>
  <c r="J201"/>
  <c r="BK199"/>
  <c r="BK196"/>
  <c r="BK194"/>
  <c r="BK190"/>
  <c r="J186"/>
  <c r="BK181"/>
  <c r="BK179"/>
  <c r="J175"/>
  <c r="J170"/>
  <c r="BK161"/>
  <c r="BK153"/>
  <c r="J146"/>
  <c r="BK140"/>
  <c r="J134"/>
  <c r="J130"/>
  <c i="1" r="AS94"/>
  <c i="2" r="BK201"/>
  <c r="J199"/>
  <c r="J196"/>
  <c r="BK192"/>
  <c r="BK188"/>
  <c r="J182"/>
  <c r="J180"/>
  <c r="J177"/>
  <c r="BK172"/>
  <c r="J168"/>
  <c r="J161"/>
  <c r="BK155"/>
  <c r="BK149"/>
  <c r="J144"/>
  <c r="J140"/>
  <c r="BK132"/>
  <c r="J126"/>
  <c r="F37"/>
  <c r="J34"/>
  <c r="J188"/>
  <c r="BK182"/>
  <c r="J179"/>
  <c r="BK176"/>
  <c r="BK170"/>
  <c r="J166"/>
  <c r="BK159"/>
  <c r="J155"/>
  <c r="J151"/>
  <c r="BK144"/>
  <c r="J138"/>
  <c r="J132"/>
  <c r="BK126"/>
  <c r="J203"/>
  <c r="BK200"/>
  <c r="J200"/>
  <c r="J198"/>
  <c r="J194"/>
  <c r="J190"/>
  <c r="J183"/>
  <c r="J181"/>
  <c r="BK177"/>
  <c r="BK174"/>
  <c r="BK168"/>
  <c r="J163"/>
  <c r="J157"/>
  <c r="J128"/>
  <c r="BK198"/>
  <c r="J192"/>
  <c r="BK183"/>
  <c r="BK178"/>
  <c r="J176"/>
  <c r="J172"/>
  <c r="BK166"/>
  <c r="J159"/>
  <c r="J153"/>
  <c r="J149"/>
  <c r="J142"/>
  <c r="BK134"/>
  <c r="BK130"/>
  <c r="F34"/>
  <c l="1" r="BK125"/>
  <c r="J125"/>
  <c r="J98"/>
  <c r="P137"/>
  <c r="R165"/>
  <c r="P125"/>
  <c r="P124"/>
  <c r="T165"/>
  <c r="T125"/>
  <c r="T124"/>
  <c r="R137"/>
  <c r="BK185"/>
  <c r="J185"/>
  <c r="J103"/>
  <c r="R125"/>
  <c r="R124"/>
  <c r="P165"/>
  <c r="T137"/>
  <c r="BK165"/>
  <c r="J165"/>
  <c r="J102"/>
  <c r="R185"/>
  <c r="BK137"/>
  <c r="J137"/>
  <c r="J100"/>
  <c r="P148"/>
  <c r="T148"/>
  <c r="P185"/>
  <c r="BK148"/>
  <c r="J148"/>
  <c r="J101"/>
  <c r="R148"/>
  <c r="T185"/>
  <c i="1" r="AW95"/>
  <c r="BC95"/>
  <c i="2" r="E85"/>
  <c r="J89"/>
  <c r="F91"/>
  <c r="J91"/>
  <c r="F92"/>
  <c r="J92"/>
  <c r="BE126"/>
  <c r="BE128"/>
  <c r="BE130"/>
  <c r="BE132"/>
  <c r="BE134"/>
  <c r="BE138"/>
  <c r="BE140"/>
  <c r="BE142"/>
  <c r="BE144"/>
  <c r="BE146"/>
  <c r="BE149"/>
  <c r="BE151"/>
  <c r="BE153"/>
  <c r="BE155"/>
  <c r="BE157"/>
  <c r="BE159"/>
  <c r="BE161"/>
  <c r="BE163"/>
  <c r="BE166"/>
  <c r="BE168"/>
  <c r="BE170"/>
  <c r="BE172"/>
  <c r="BE174"/>
  <c r="BE175"/>
  <c r="BE176"/>
  <c r="BE177"/>
  <c r="BE178"/>
  <c r="BE179"/>
  <c r="BE180"/>
  <c r="BE181"/>
  <c r="BE182"/>
  <c r="BE183"/>
  <c r="BE186"/>
  <c r="BE188"/>
  <c r="BE190"/>
  <c r="BE192"/>
  <c r="BE194"/>
  <c r="BE196"/>
  <c r="BE198"/>
  <c r="BE199"/>
  <c r="BE200"/>
  <c r="BE201"/>
  <c r="BE203"/>
  <c i="1" r="BA95"/>
  <c r="BB95"/>
  <c r="BD95"/>
  <c r="BC94"/>
  <c r="W32"/>
  <c r="BD94"/>
  <c r="W33"/>
  <c r="BA94"/>
  <c r="W30"/>
  <c r="BB94"/>
  <c r="W31"/>
  <c i="2" l="1" r="R136"/>
  <c r="R123"/>
  <c r="P136"/>
  <c r="P123"/>
  <c i="1" r="AU95"/>
  <c i="2" r="T136"/>
  <c r="T123"/>
  <c r="BK136"/>
  <c r="J136"/>
  <c r="J99"/>
  <c r="BK124"/>
  <c r="J124"/>
  <c r="J97"/>
  <c i="1" r="AW94"/>
  <c r="AK30"/>
  <c i="2" r="F33"/>
  <c i="1" r="AZ95"/>
  <c r="AZ94"/>
  <c r="W29"/>
  <c r="AX94"/>
  <c r="AY94"/>
  <c i="2" r="J33"/>
  <c i="1" r="AV95"/>
  <c r="AT95"/>
  <c r="AU94"/>
  <c i="2" l="1" r="BK123"/>
  <c r="J123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<sst xmlns="http://schemas.openxmlformats.org/spreadsheetml/2006/main">
  <si>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</si>
  <si>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</si>
  <si>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</si>
  <si>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</si>
  <si>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</si>
  <si>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{88edb8b2-483c-4814-a005-6628ccaccafb}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</si>
  <si>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</si>
  <si>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</si>
  <si>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</si>
  <si>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</si>
  <si>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</si>
  <si>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</si>
  <si>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</si>
  <si>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</si>
  <si>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20189341-4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</si>
  <si>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</si>
  <si>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</si>
  <si>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KÁVÉESKA, p.o. objekt Divadlo Polárka, reko foyer a vytápění</t>
  </si>
  <si>
    <t>KSO:</t>
  </si>
  <si>
    <t>CC-CZ:</t>
  </si>
  <si>
    <t>Místo:</t>
  </si>
  <si>
    <t>Brno</t>
  </si>
  <si>
    <t>Datum:</t>
  </si>
  <si>
    <t>26. 9. 2023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</si>
  <si>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</si>
  <si>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</si>
  <si>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</si>
  <si>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</si>
  <si>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</si>
  <si>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</si>
  <si>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</si>
  <si>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</si>
  <si>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</si>
  <si>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</si>
  <si>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</si>
  <si>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</si>
  <si>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</si>
  <si>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</si>
  <si>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</si>
  <si>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</si>
  <si>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</si>
  <si>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</si>
  <si>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</si>
  <si>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</si>
  <si>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</si>
  <si>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</si>
  <si>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</si>
  <si>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</si>
  <si>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</si>
  <si>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</si>
  <si>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</si>
  <si>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</si>
  <si>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</si>
  <si>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</si>
  <si>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</si>
  <si>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</si>
  <si>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</si>
  <si>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</si>
  <si>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</si>
  <si>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</si>
  <si>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</si>
  <si>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</si>
  <si>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</si>
  <si>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</si>
  <si>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</si>
  <si>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</si>
  <si>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</si>
  <si>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</si>
  <si>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</si>
  <si>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</si>
  <si>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</si>
  <si>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</si>
  <si>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</si>
  <si>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</si>
  <si>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</si>
  <si>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</si>
  <si>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</si>
  <si>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</si>
  <si>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</si>
  <si>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20789341-4</t>
  </si>
  <si>
    <t>SO 01 Divadlo Polárka</t>
  </si>
  <si>
    <t>STA</t>
  </si>
  <si>
    <t>1</t>
  </si>
  <si>
    <t>{a7dbd982-acea-4f9c-b1ec-544c5f4d0272}</t>
  </si>
  <si>
    <t>2</t>
  </si>
  <si>
    <t>KRYCÍ LIST SOUPISU PRACÍ</t>
  </si>
  <si>
    <t>Objekt:</t>
  </si>
  <si>
    <t>20789341-4 - SO 01 Divadlo Polárka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</si>
  <si>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</si>
  <si>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</si>
  <si>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</si>
  <si>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</si>
  <si>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</si>
  <si>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</si>
  <si>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</si>
  <si>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>PSV - Práce a dodávky PSV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</si>
  <si>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</si>
  <si>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</si>
  <si>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</si>
  <si>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</si>
  <si>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</si>
  <si>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</si>
  <si>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</si>
  <si>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</si>
  <si>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</si>
  <si>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</si>
  <si>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</si>
  <si>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</si>
  <si>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</si>
  <si>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</si>
  <si>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</si>
  <si>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</si>
  <si>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</si>
  <si>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</si>
  <si>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</si>
  <si>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</si>
  <si>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</si>
  <si>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</si>
  <si>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</si>
  <si>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997013211</t>
  </si>
  <si>
    <t>Vnitrostaveništní doprava suti a vybouraných hmot pro budovy v do 6 m ručně</t>
  </si>
  <si>
    <t>t</t>
  </si>
  <si>
    <t>4</t>
  </si>
  <si>
    <t>1494788849</t>
  </si>
  <si>
    <t>PP</t>
  </si>
  <si>
    <t xml:space="preserve">Vnitrostaveništní doprava suti a vybouraných hmot  vodorovně do 50 m svisle ručně pro budovy a haly výšky do 6 m</t>
  </si>
  <si>
    <t>997013219</t>
  </si>
  <si>
    <t>Příplatek k vnitrostaveništní dopravě suti a vybouraných hmot za zvětšenou dopravu suti ZKD 10 m</t>
  </si>
  <si>
    <t>-1195234270</t>
  </si>
  <si>
    <t xml:space="preserve">Vnitrostaveništní doprava suti a vybouraných hmot  vodorovně do 50 m Příplatek k cenám -3111 až -3217 za zvětšenou vodorovnou dopravu přes vymezenou dopravní vzdálenost za každých dalších i započatých 10 m</t>
  </si>
  <si>
    <t>3</t>
  </si>
  <si>
    <t>997013501</t>
  </si>
  <si>
    <t>Odvoz suti a vybouraných hmot na skládku nebo meziskládku do 1 km se složením</t>
  </si>
  <si>
    <t>1183965712</t>
  </si>
  <si>
    <t xml:space="preserve">Odvoz suti a vybouraných hmot na skládku nebo meziskládku  se složením, na vzdálenost do 1 km</t>
  </si>
  <si>
    <t>997013509</t>
  </si>
  <si>
    <t>Příplatek k odvozu suti a vybouraných hmot na skládku ZKD 1 km přes 1 km</t>
  </si>
  <si>
    <t>-1002069256</t>
  </si>
  <si>
    <t xml:space="preserve">Odvoz suti a vybouraných hmot na skládku nebo meziskládku  se složením, na vzdálenost Příplatek k ceně za každý další i započatý 1 km přes 1 km</t>
  </si>
  <si>
    <t>5</t>
  </si>
  <si>
    <t>997013871</t>
  </si>
  <si>
    <t xml:space="preserve">Poplatek za uložení stavebního odpadu na recyklační skládce (skládkovné) směsného stavebního a demoličního kód odpadu  17 09 04</t>
  </si>
  <si>
    <t>29983524</t>
  </si>
  <si>
    <t>Poplatek za uložení stavebního odpadu na recyklační skládce (skládkovné) směsného stavebního a demoličního zatříděného do Katalogu odpadů pod kódem 17 09 04</t>
  </si>
  <si>
    <t>PSV</t>
  </si>
  <si>
    <t>Práce a dodávky PSV</t>
  </si>
  <si>
    <t>713</t>
  </si>
  <si>
    <t>Izolace tepelné</t>
  </si>
  <si>
    <t>6</t>
  </si>
  <si>
    <t>713463411</t>
  </si>
  <si>
    <t>Montáž izolace tepelné potrubí a ohybů návlekovými izolačními pouzdry</t>
  </si>
  <si>
    <t>m</t>
  </si>
  <si>
    <t>16</t>
  </si>
  <si>
    <t>-1703648760</t>
  </si>
  <si>
    <t xml:space="preserve">Montáž izolace tepelné potrubí a ohybů tvarovkami nebo deskami  potrubními pouzdry návlekovými izolačními hadicemi potrubí a ohybů</t>
  </si>
  <si>
    <t>7</t>
  </si>
  <si>
    <t>M</t>
  </si>
  <si>
    <t>28377096</t>
  </si>
  <si>
    <t>pouzdro izolační potrubní z pěnového polyetylenu 15/20mm</t>
  </si>
  <si>
    <t>32</t>
  </si>
  <si>
    <t>1510714577</t>
  </si>
  <si>
    <t>8</t>
  </si>
  <si>
    <t>28377045</t>
  </si>
  <si>
    <t>pouzdro izolační potrubní z pěnového polyetylenu 22/20mm</t>
  </si>
  <si>
    <t>1231898394</t>
  </si>
  <si>
    <t>9</t>
  </si>
  <si>
    <t>28377048</t>
  </si>
  <si>
    <t>pouzdro izolační potrubní z pěnového polyetylenu 28/20mm</t>
  </si>
  <si>
    <t>-1753542861</t>
  </si>
  <si>
    <t>10</t>
  </si>
  <si>
    <t>998713201</t>
  </si>
  <si>
    <t>Přesun hmot procentní pro izolace tepelné v objektech v do 6 m</t>
  </si>
  <si>
    <t>%</t>
  </si>
  <si>
    <t>1313806332</t>
  </si>
  <si>
    <t>Přesun hmot pro izolace tepelné stanovený procentní sazbou (%) z ceny vodorovná dopravní vzdálenost do 50 m v objektech výšky do 6 m</t>
  </si>
  <si>
    <t>733</t>
  </si>
  <si>
    <t>Ústřední vytápění - rozvodné potrubí</t>
  </si>
  <si>
    <t>11</t>
  </si>
  <si>
    <t>733110803</t>
  </si>
  <si>
    <t>Demontáž potrubí ocelového závitového DN do 15</t>
  </si>
  <si>
    <t>-1484064828</t>
  </si>
  <si>
    <t>Demontáž potrubí z trubek ocelových závitových DN do 15</t>
  </si>
  <si>
    <t>12</t>
  </si>
  <si>
    <t>733110806</t>
  </si>
  <si>
    <t>Demontáž potrubí ocelového závitového DN přes 15 do 32</t>
  </si>
  <si>
    <t>-948003916</t>
  </si>
  <si>
    <t xml:space="preserve">Demontáž potrubí z trubek ocelových závitových  DN přes 15 do 32</t>
  </si>
  <si>
    <t>13</t>
  </si>
  <si>
    <t>733223102</t>
  </si>
  <si>
    <t>Potrubí měděné tvrdé spojované měkkým pájením D 15x1 mm</t>
  </si>
  <si>
    <t>-158869406</t>
  </si>
  <si>
    <t>Potrubí z trubek měděných tvrdých spojovaných měkkým pájením Ø 15/1</t>
  </si>
  <si>
    <t>14</t>
  </si>
  <si>
    <t>733223104</t>
  </si>
  <si>
    <t>Potrubí měděné tvrdé spojované měkkým pájením D 22x1 mm</t>
  </si>
  <si>
    <t>464613539</t>
  </si>
  <si>
    <t>Potrubí z trubek měděných tvrdých spojovaných měkkým pájením Ø 22/1</t>
  </si>
  <si>
    <t>733223105</t>
  </si>
  <si>
    <t>Potrubí měděné tvrdé spojované měkkým pájením D 28x1,5 mm</t>
  </si>
  <si>
    <t>1924852854</t>
  </si>
  <si>
    <t>Potrubí z trubek měděných tvrdých spojovaných měkkým pájením Ø 28/1,5</t>
  </si>
  <si>
    <t>733224222</t>
  </si>
  <si>
    <t>Příplatek k potrubí měděnému za zhotovení přípojky z trubek měděných D 15x1 mm</t>
  </si>
  <si>
    <t>kus</t>
  </si>
  <si>
    <t>-1629085703</t>
  </si>
  <si>
    <t>Potrubí z trubek měděných Příplatek k cenám za zhotovení přípojky z trubek měděných Ø 15/1</t>
  </si>
  <si>
    <t>17</t>
  </si>
  <si>
    <t>733291101</t>
  </si>
  <si>
    <t>Zkouška těsnosti potrubí měděné do D 35x1,5</t>
  </si>
  <si>
    <t>-2144315267</t>
  </si>
  <si>
    <t xml:space="preserve">Zkoušky těsnosti potrubí z trubek měděných  Ø do 35/1,5</t>
  </si>
  <si>
    <t>18</t>
  </si>
  <si>
    <t>998733201</t>
  </si>
  <si>
    <t>Přesun hmot procentní pro rozvody potrubí v objektech v do 6 m</t>
  </si>
  <si>
    <t>944779419</t>
  </si>
  <si>
    <t xml:space="preserve">Přesun hmot pro rozvody potrubí  stanovený procentní sazbou z ceny vodorovná dopravní vzdálenost do 50 m v objektech výšky do 6 m</t>
  </si>
  <si>
    <t>734</t>
  </si>
  <si>
    <t>Ústřední vytápění - armatury</t>
  </si>
  <si>
    <t>19</t>
  </si>
  <si>
    <t>734200821</t>
  </si>
  <si>
    <t>Demontáž armatury závitové se dvěma závity do G 1/2</t>
  </si>
  <si>
    <t>1155630976</t>
  </si>
  <si>
    <t xml:space="preserve">Demontáž armatur závitových  se dvěma závity do G 1/2</t>
  </si>
  <si>
    <t>20</t>
  </si>
  <si>
    <t>734209113</t>
  </si>
  <si>
    <t>Montáž armatury závitové s dvěma závity G 1/2</t>
  </si>
  <si>
    <t>1494196414</t>
  </si>
  <si>
    <t xml:space="preserve">Montáž závitových armatur  se 2 závity G 1/2 (DN 15)</t>
  </si>
  <si>
    <t>734209115</t>
  </si>
  <si>
    <t>Montáž armatury závitové s dvěma závity G 1</t>
  </si>
  <si>
    <t>1167279458</t>
  </si>
  <si>
    <t xml:space="preserve">Montáž závitových armatur  se 2 závity G 1 (DN 25)</t>
  </si>
  <si>
    <t>22</t>
  </si>
  <si>
    <t>734292715</t>
  </si>
  <si>
    <t>Kohout kulový přímý G 1 PN 42 do 185°C vnitřní závit</t>
  </si>
  <si>
    <t>-807702961</t>
  </si>
  <si>
    <t>Ostatní armatury kulové kohouty PN 42 do 185°C přímé vnitřní závit G 1</t>
  </si>
  <si>
    <t>23</t>
  </si>
  <si>
    <t>734-R11</t>
  </si>
  <si>
    <t>Termostatický ventil s plynulým přesným přednastavením, přímý, DN 15</t>
  </si>
  <si>
    <t>1278017136</t>
  </si>
  <si>
    <t>24</t>
  </si>
  <si>
    <t>734-R12</t>
  </si>
  <si>
    <t>Radiátorové uzavírací a regulační šroubení s vypouštěním, přímé, DN 15</t>
  </si>
  <si>
    <t>626017982</t>
  </si>
  <si>
    <t>26</t>
  </si>
  <si>
    <t>734-R15</t>
  </si>
  <si>
    <t>prostorový termostat RDG106T; Z-LREG-045</t>
  </si>
  <si>
    <t>-1514632544</t>
  </si>
  <si>
    <t>25</t>
  </si>
  <si>
    <t>734-R16</t>
  </si>
  <si>
    <t>Termopohon TEP 24</t>
  </si>
  <si>
    <t>-1341166281</t>
  </si>
  <si>
    <t>27</t>
  </si>
  <si>
    <t>734-R17</t>
  </si>
  <si>
    <t>NTC-čidlo (blokování chodu vestavěného ventilátoru)</t>
  </si>
  <si>
    <t>1169777657</t>
  </si>
  <si>
    <t>28</t>
  </si>
  <si>
    <t>734-R18</t>
  </si>
  <si>
    <t>zdroj stejnosměrného napětí-trafo 24V; 150W Z-LREG-086</t>
  </si>
  <si>
    <t>-1716387874</t>
  </si>
  <si>
    <t>29</t>
  </si>
  <si>
    <t>734-R19</t>
  </si>
  <si>
    <t>montážní krabice Z-LREG-011, 318x258x72mm</t>
  </si>
  <si>
    <t>2043001925</t>
  </si>
  <si>
    <t>30</t>
  </si>
  <si>
    <t>734-R20</t>
  </si>
  <si>
    <t>jistič 1B/10A vč. montáže</t>
  </si>
  <si>
    <t>31072384</t>
  </si>
  <si>
    <t>31</t>
  </si>
  <si>
    <t>734-R21</t>
  </si>
  <si>
    <t>Prostorové čidlo QAA32, Z-LREG-007</t>
  </si>
  <si>
    <t>-1635172034</t>
  </si>
  <si>
    <t>998734201</t>
  </si>
  <si>
    <t>Přesun hmot procentní pro armatury v objektech v do 6 m</t>
  </si>
  <si>
    <t>-268458210</t>
  </si>
  <si>
    <t xml:space="preserve">Přesun hmot pro armatury  stanovený procentní sazbou (%) z ceny vodorovná dopravní vzdálenost do 50 m v objektech výšky do 6 m</t>
  </si>
  <si>
    <t>735</t>
  </si>
  <si>
    <t>Ústřední vytápění - otopná tělesa</t>
  </si>
  <si>
    <t>33</t>
  </si>
  <si>
    <t>735000912</t>
  </si>
  <si>
    <t>Vyregulování ventilu nebo kohoutu dvojregulačního s termostatickým ovládáním</t>
  </si>
  <si>
    <t>-1653463638</t>
  </si>
  <si>
    <t xml:space="preserve">Regulace otopného systému při opravách  vyregulování dvojregulačních ventilů a kohoutů s termostatickým ovládáním</t>
  </si>
  <si>
    <t>34</t>
  </si>
  <si>
    <t>735151821</t>
  </si>
  <si>
    <t>Demontáž otopného tělesa panelového dvouřadého dl do 1500 mm</t>
  </si>
  <si>
    <t>132975379</t>
  </si>
  <si>
    <t>Demontáž otopných těles panelových dvouřadých stavební délky do 1500 mm</t>
  </si>
  <si>
    <t>35</t>
  </si>
  <si>
    <t>735411812</t>
  </si>
  <si>
    <t>Demontáž konvektoru stavební délky přes 700 do 1600 mm</t>
  </si>
  <si>
    <t>776601021</t>
  </si>
  <si>
    <t>Demontáž konvektorů stavební délky přes 700 do 1600 mm</t>
  </si>
  <si>
    <t>36</t>
  </si>
  <si>
    <t>735411814</t>
  </si>
  <si>
    <t>Demontáž konvektoru stavební délky přes 2150 mm</t>
  </si>
  <si>
    <t>-536607267</t>
  </si>
  <si>
    <t>Demontáž konvektorů stavební délky přes 2150 mm</t>
  </si>
  <si>
    <t>37</t>
  </si>
  <si>
    <t>735419135</t>
  </si>
  <si>
    <t>Montáž konvektoru stavební délky do 1600 mm</t>
  </si>
  <si>
    <t>soubor</t>
  </si>
  <si>
    <t>54838860</t>
  </si>
  <si>
    <t>Konvektory podlahové montáž konvektorů stavební délky do 1600 mm</t>
  </si>
  <si>
    <t>38</t>
  </si>
  <si>
    <t>735419136</t>
  </si>
  <si>
    <t>Montáž konvektoru stavební délky přes 1600 do 3000 mm</t>
  </si>
  <si>
    <t>2122179965</t>
  </si>
  <si>
    <t>Konvektory podlahové montáž konvektorů stavební délky přes 1600 do 3000 mm</t>
  </si>
  <si>
    <t>39</t>
  </si>
  <si>
    <t>735-R01</t>
  </si>
  <si>
    <t xml:space="preserve">Lavicový konvektor  LVX 120.15.18</t>
  </si>
  <si>
    <t>-1113288415</t>
  </si>
  <si>
    <t>40</t>
  </si>
  <si>
    <t>735-R02</t>
  </si>
  <si>
    <t xml:space="preserve">Lavicový konvektor  LVX 200.15.18</t>
  </si>
  <si>
    <t>1253627806</t>
  </si>
  <si>
    <t>41</t>
  </si>
  <si>
    <t>735-R03</t>
  </si>
  <si>
    <t xml:space="preserve">Lavicový konvektor  LVX 280.15.18</t>
  </si>
  <si>
    <t>-1132019293</t>
  </si>
  <si>
    <t>42</t>
  </si>
  <si>
    <t>998735201</t>
  </si>
  <si>
    <t>Přesun hmot procentní pro otopná tělesa v objektech v do 6 m</t>
  </si>
  <si>
    <t>-1288621177</t>
  </si>
  <si>
    <t xml:space="preserve">Přesun hmot pro otopná tělesa  stanovený procentní sazbou (%) z ceny vodorovná dopravní vzdálenost do 50 m v objektech výšky do 6 m</t>
  </si>
  <si>
    <t>43</t>
  </si>
  <si>
    <t>HZS5004</t>
  </si>
  <si>
    <t>Hodinová zúčtovací sazba - topná zkouška</t>
  </si>
  <si>
    <t>hod</t>
  </si>
  <si>
    <t>512</t>
  </si>
  <si>
    <t>-892905551</t>
  </si>
  <si>
    <t>Hodinová zúčtovací sazba - zprovoznění regulace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</si>
</sst>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20189341-4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KÁVÉESKA, p.o. objekt Divadlo Polárka, reko foyer a vytápění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Brno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26. 9. 2023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'20789341-4 - SO 01 Divadl...'!J30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'20789341-4 - SO 01 Divadl...'!P123</f>
        <v>0</v>
      </c>
      <c r="AV95" s="125">
        <f>'20789341-4 - SO 01 Divadl...'!J33</f>
        <v>0</v>
      </c>
      <c r="AW95" s="125">
        <f>'20789341-4 - SO 01 Divadl...'!J34</f>
        <v>0</v>
      </c>
      <c r="AX95" s="125">
        <f>'20789341-4 - SO 01 Divadl...'!J35</f>
        <v>0</v>
      </c>
      <c r="AY95" s="125">
        <f>'20789341-4 - SO 01 Divadl...'!J36</f>
        <v>0</v>
      </c>
      <c r="AZ95" s="125">
        <f>'20789341-4 - SO 01 Divadl...'!F33</f>
        <v>0</v>
      </c>
      <c r="BA95" s="125">
        <f>'20789341-4 - SO 01 Divadl...'!F34</f>
        <v>0</v>
      </c>
      <c r="BB95" s="125">
        <f>'20789341-4 - SO 01 Divadl...'!F35</f>
        <v>0</v>
      </c>
      <c r="BC95" s="125">
        <f>'20789341-4 - SO 01 Divadl...'!F36</f>
        <v>0</v>
      </c>
      <c r="BD95" s="127">
        <f>'20789341-4 - SO 01 Divadl...'!F37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PjrDQRPJipQUPQQ7OkpDifMbUpWTKOC5mVOa3bccE1CMaJEzXc3WDhOm68Ct+3tyEOS4mE6O9sAvzGjSkvWKVA==" hashValue="wYuprlLNpyl5xwnh3Bt/bDcsCHmkFl51tcH1yIWdkptinanUCOikWXbvOJIL37S7WJ1dqW7r/O3UkQw0Q+1+5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789341-4 - SO 01 Divad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84</v>
      </c>
    </row>
    <row r="4" s="1" customFormat="1" ht="24.96" customHeight="1">
      <c r="B4" s="17"/>
      <c r="D4" s="131" t="s">
        <v>85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KÁVÉESKA, p.o. objekt Divadlo Polárka, reko foyer a vytápění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26. 9. 2023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27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27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32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27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34</v>
      </c>
      <c r="E30" s="35"/>
      <c r="F30" s="35"/>
      <c r="G30" s="35"/>
      <c r="H30" s="35"/>
      <c r="I30" s="35"/>
      <c r="J30" s="14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36</v>
      </c>
      <c r="G32" s="35"/>
      <c r="H32" s="35"/>
      <c r="I32" s="145" t="s">
        <v>35</v>
      </c>
      <c r="J32" s="145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38</v>
      </c>
      <c r="E33" s="133" t="s">
        <v>39</v>
      </c>
      <c r="F33" s="147">
        <f>ROUND((SUM(BE123:BE204)),  2)</f>
        <v>0</v>
      </c>
      <c r="G33" s="35"/>
      <c r="H33" s="35"/>
      <c r="I33" s="148">
        <v>0.20999999999999999</v>
      </c>
      <c r="J33" s="147">
        <f>ROUND(((SUM(BE123:BE204))*I33),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40</v>
      </c>
      <c r="F34" s="147">
        <f>ROUND((SUM(BF123:BF204)),  2)</f>
        <v>0</v>
      </c>
      <c r="G34" s="35"/>
      <c r="H34" s="35"/>
      <c r="I34" s="148">
        <v>0.14999999999999999</v>
      </c>
      <c r="J34" s="147">
        <f>ROUND(((SUM(BF123:BF204))*I34),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41</v>
      </c>
      <c r="F35" s="147">
        <f>ROUND((SUM(BG123:BG204)),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42</v>
      </c>
      <c r="F36" s="147">
        <f>ROUND((SUM(BH123:BH204)),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43</v>
      </c>
      <c r="F37" s="147">
        <f>ROUND((SUM(BI123:BI204)),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44</v>
      </c>
      <c r="E39" s="151"/>
      <c r="F39" s="151"/>
      <c r="G39" s="152" t="s">
        <v>45</v>
      </c>
      <c r="H39" s="153" t="s">
        <v>46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47</v>
      </c>
      <c r="E50" s="157"/>
      <c r="F50" s="157"/>
      <c r="G50" s="156" t="s">
        <v>48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59"/>
      <c r="J61" s="161" t="s">
        <v>50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51</v>
      </c>
      <c r="E65" s="162"/>
      <c r="F65" s="162"/>
      <c r="G65" s="156" t="s">
        <v>52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59"/>
      <c r="J76" s="161" t="s">
        <v>50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KÁVÉESKA, p.o. objekt Divadlo Polárka, reko foyer a vytápění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20789341-4 - SO 01 Divadlo Polárka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Brno</v>
      </c>
      <c r="G89" s="37"/>
      <c r="H89" s="37"/>
      <c r="I89" s="29" t="s">
        <v>22</v>
      </c>
      <c r="J89" s="76" t="str">
        <f>IF(J12="","",J12)</f>
        <v>26. 9. 2023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89</v>
      </c>
      <c r="D94" s="169"/>
      <c r="E94" s="169"/>
      <c r="F94" s="169"/>
      <c r="G94" s="169"/>
      <c r="H94" s="169"/>
      <c r="I94" s="169"/>
      <c r="J94" s="170" t="s">
        <v>90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91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92</v>
      </c>
    </row>
    <row r="97" s="9" customFormat="1" ht="24.96" customHeight="1">
      <c r="A97" s="9"/>
      <c r="B97" s="172"/>
      <c r="C97" s="173"/>
      <c r="D97" s="174" t="s">
        <v>93</v>
      </c>
      <c r="E97" s="175"/>
      <c r="F97" s="175"/>
      <c r="G97" s="175"/>
      <c r="H97" s="175"/>
      <c r="I97" s="175"/>
      <c r="J97" s="176">
        <f>J124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94</v>
      </c>
      <c r="E98" s="181"/>
      <c r="F98" s="181"/>
      <c r="G98" s="181"/>
      <c r="H98" s="181"/>
      <c r="I98" s="181"/>
      <c r="J98" s="182">
        <f>J125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2"/>
      <c r="C99" s="173"/>
      <c r="D99" s="174" t="s">
        <v>95</v>
      </c>
      <c r="E99" s="175"/>
      <c r="F99" s="175"/>
      <c r="G99" s="175"/>
      <c r="H99" s="175"/>
      <c r="I99" s="175"/>
      <c r="J99" s="176">
        <f>J136</f>
        <v>0</v>
      </c>
      <c r="K99" s="173"/>
      <c r="L99" s="17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8"/>
      <c r="C100" s="179"/>
      <c r="D100" s="180" t="s">
        <v>96</v>
      </c>
      <c r="E100" s="181"/>
      <c r="F100" s="181"/>
      <c r="G100" s="181"/>
      <c r="H100" s="181"/>
      <c r="I100" s="181"/>
      <c r="J100" s="182">
        <f>J137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97</v>
      </c>
      <c r="E101" s="181"/>
      <c r="F101" s="181"/>
      <c r="G101" s="181"/>
      <c r="H101" s="181"/>
      <c r="I101" s="181"/>
      <c r="J101" s="182">
        <f>J148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98</v>
      </c>
      <c r="E102" s="181"/>
      <c r="F102" s="181"/>
      <c r="G102" s="181"/>
      <c r="H102" s="181"/>
      <c r="I102" s="181"/>
      <c r="J102" s="182">
        <f>J165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99</v>
      </c>
      <c r="E103" s="181"/>
      <c r="F103" s="181"/>
      <c r="G103" s="181"/>
      <c r="H103" s="181"/>
      <c r="I103" s="181"/>
      <c r="J103" s="182">
        <f>J185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67" t="str">
        <f>E7</f>
        <v>KÁVÉESKA, p.o. objekt Divadlo Polárka, reko foyer a vytápění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86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20789341-4 - SO 01 Divadlo Polárka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>Brno</v>
      </c>
      <c r="G117" s="37"/>
      <c r="H117" s="37"/>
      <c r="I117" s="29" t="s">
        <v>22</v>
      </c>
      <c r="J117" s="76" t="str">
        <f>IF(J12="","",J12)</f>
        <v>26. 9. 2023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 xml:space="preserve"> </v>
      </c>
      <c r="G119" s="37"/>
      <c r="H119" s="37"/>
      <c r="I119" s="29" t="s">
        <v>30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7"/>
      <c r="E120" s="37"/>
      <c r="F120" s="24" t="str">
        <f>IF(E18="","",E18)</f>
        <v>Vyplň údaj</v>
      </c>
      <c r="G120" s="37"/>
      <c r="H120" s="37"/>
      <c r="I120" s="29" t="s">
        <v>32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4"/>
      <c r="B122" s="185"/>
      <c r="C122" s="186" t="s">
        <v>101</v>
      </c>
      <c r="D122" s="187" t="s">
        <v>59</v>
      </c>
      <c r="E122" s="187" t="s">
        <v>55</v>
      </c>
      <c r="F122" s="187" t="s">
        <v>56</v>
      </c>
      <c r="G122" s="187" t="s">
        <v>102</v>
      </c>
      <c r="H122" s="187" t="s">
        <v>103</v>
      </c>
      <c r="I122" s="187" t="s">
        <v>104</v>
      </c>
      <c r="J122" s="188" t="s">
        <v>90</v>
      </c>
      <c r="K122" s="189" t="s">
        <v>105</v>
      </c>
      <c r="L122" s="190"/>
      <c r="M122" s="97" t="s">
        <v>1</v>
      </c>
      <c r="N122" s="98" t="s">
        <v>38</v>
      </c>
      <c r="O122" s="98" t="s">
        <v>106</v>
      </c>
      <c r="P122" s="98" t="s">
        <v>107</v>
      </c>
      <c r="Q122" s="98" t="s">
        <v>108</v>
      </c>
      <c r="R122" s="98" t="s">
        <v>109</v>
      </c>
      <c r="S122" s="98" t="s">
        <v>110</v>
      </c>
      <c r="T122" s="99" t="s">
        <v>111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5"/>
      <c r="B123" s="36"/>
      <c r="C123" s="104" t="s">
        <v>112</v>
      </c>
      <c r="D123" s="37"/>
      <c r="E123" s="37"/>
      <c r="F123" s="37"/>
      <c r="G123" s="37"/>
      <c r="H123" s="37"/>
      <c r="I123" s="37"/>
      <c r="J123" s="191">
        <f>BK123</f>
        <v>0</v>
      </c>
      <c r="K123" s="37"/>
      <c r="L123" s="41"/>
      <c r="M123" s="100"/>
      <c r="N123" s="192"/>
      <c r="O123" s="101"/>
      <c r="P123" s="193">
        <f>P124+P136</f>
        <v>0</v>
      </c>
      <c r="Q123" s="101"/>
      <c r="R123" s="193">
        <f>R124+R136</f>
        <v>0.065540000000000001</v>
      </c>
      <c r="S123" s="101"/>
      <c r="T123" s="194">
        <f>T124+T136</f>
        <v>0.36363000000000001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73</v>
      </c>
      <c r="AU123" s="14" t="s">
        <v>92</v>
      </c>
      <c r="BK123" s="195">
        <f>BK124+BK136</f>
        <v>0</v>
      </c>
    </row>
    <row r="124" s="12" customFormat="1" ht="25.92" customHeight="1">
      <c r="A124" s="12"/>
      <c r="B124" s="196"/>
      <c r="C124" s="197"/>
      <c r="D124" s="198" t="s">
        <v>73</v>
      </c>
      <c r="E124" s="199" t="s">
        <v>113</v>
      </c>
      <c r="F124" s="199" t="s">
        <v>114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P125</f>
        <v>0</v>
      </c>
      <c r="Q124" s="204"/>
      <c r="R124" s="205">
        <f>R125</f>
        <v>0</v>
      </c>
      <c r="S124" s="204"/>
      <c r="T124" s="206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82</v>
      </c>
      <c r="AT124" s="208" t="s">
        <v>73</v>
      </c>
      <c r="AU124" s="208" t="s">
        <v>74</v>
      </c>
      <c r="AY124" s="207" t="s">
        <v>115</v>
      </c>
      <c r="BK124" s="209">
        <f>BK125</f>
        <v>0</v>
      </c>
    </row>
    <row r="125" s="12" customFormat="1" ht="22.8" customHeight="1">
      <c r="A125" s="12"/>
      <c r="B125" s="196"/>
      <c r="C125" s="197"/>
      <c r="D125" s="198" t="s">
        <v>73</v>
      </c>
      <c r="E125" s="210" t="s">
        <v>116</v>
      </c>
      <c r="F125" s="210" t="s">
        <v>117</v>
      </c>
      <c r="G125" s="197"/>
      <c r="H125" s="197"/>
      <c r="I125" s="200"/>
      <c r="J125" s="211">
        <f>BK125</f>
        <v>0</v>
      </c>
      <c r="K125" s="197"/>
      <c r="L125" s="202"/>
      <c r="M125" s="203"/>
      <c r="N125" s="204"/>
      <c r="O125" s="204"/>
      <c r="P125" s="205">
        <f>SUM(P126:P135)</f>
        <v>0</v>
      </c>
      <c r="Q125" s="204"/>
      <c r="R125" s="205">
        <f>SUM(R126:R135)</f>
        <v>0</v>
      </c>
      <c r="S125" s="204"/>
      <c r="T125" s="206">
        <f>SUM(T126:T135)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82</v>
      </c>
      <c r="AT125" s="208" t="s">
        <v>73</v>
      </c>
      <c r="AU125" s="208" t="s">
        <v>82</v>
      </c>
      <c r="AY125" s="207" t="s">
        <v>115</v>
      </c>
      <c r="BK125" s="209">
        <f>SUM(BK126:BK135)</f>
        <v>0</v>
      </c>
    </row>
    <row r="126" s="2" customFormat="1" ht="24.15" customHeight="1">
      <c r="A126" s="35"/>
      <c r="B126" s="36"/>
      <c r="C126" s="212" t="s">
        <v>82</v>
      </c>
      <c r="D126" s="212" t="s">
        <v>118</v>
      </c>
      <c r="E126" s="213" t="s">
        <v>119</v>
      </c>
      <c r="F126" s="214" t="s">
        <v>120</v>
      </c>
      <c r="G126" s="215" t="s">
        <v>121</v>
      </c>
      <c r="H126" s="216">
        <v>0.36399999999999999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39</v>
      </c>
      <c r="O126" s="88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4" t="s">
        <v>122</v>
      </c>
      <c r="AT126" s="224" t="s">
        <v>118</v>
      </c>
      <c r="AU126" s="224" t="s">
        <v>84</v>
      </c>
      <c r="AY126" s="14" t="s">
        <v>115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4" t="s">
        <v>82</v>
      </c>
      <c r="BK126" s="225">
        <f>ROUND(I126*H126,2)</f>
        <v>0</v>
      </c>
      <c r="BL126" s="14" t="s">
        <v>122</v>
      </c>
      <c r="BM126" s="224" t="s">
        <v>123</v>
      </c>
    </row>
    <row r="127" s="2" customFormat="1">
      <c r="A127" s="35"/>
      <c r="B127" s="36"/>
      <c r="C127" s="37"/>
      <c r="D127" s="226" t="s">
        <v>124</v>
      </c>
      <c r="E127" s="37"/>
      <c r="F127" s="227" t="s">
        <v>125</v>
      </c>
      <c r="G127" s="37"/>
      <c r="H127" s="37"/>
      <c r="I127" s="228"/>
      <c r="J127" s="37"/>
      <c r="K127" s="37"/>
      <c r="L127" s="41"/>
      <c r="M127" s="229"/>
      <c r="N127" s="23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124</v>
      </c>
      <c r="AU127" s="14" t="s">
        <v>84</v>
      </c>
    </row>
    <row r="128" s="2" customFormat="1" ht="33" customHeight="1">
      <c r="A128" s="35"/>
      <c r="B128" s="36"/>
      <c r="C128" s="212" t="s">
        <v>84</v>
      </c>
      <c r="D128" s="212" t="s">
        <v>118</v>
      </c>
      <c r="E128" s="213" t="s">
        <v>126</v>
      </c>
      <c r="F128" s="214" t="s">
        <v>127</v>
      </c>
      <c r="G128" s="215" t="s">
        <v>121</v>
      </c>
      <c r="H128" s="216">
        <v>0.36399999999999999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39</v>
      </c>
      <c r="O128" s="88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122</v>
      </c>
      <c r="AT128" s="224" t="s">
        <v>118</v>
      </c>
      <c r="AU128" s="224" t="s">
        <v>84</v>
      </c>
      <c r="AY128" s="14" t="s">
        <v>115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82</v>
      </c>
      <c r="BK128" s="225">
        <f>ROUND(I128*H128,2)</f>
        <v>0</v>
      </c>
      <c r="BL128" s="14" t="s">
        <v>122</v>
      </c>
      <c r="BM128" s="224" t="s">
        <v>128</v>
      </c>
    </row>
    <row r="129" s="2" customFormat="1">
      <c r="A129" s="35"/>
      <c r="B129" s="36"/>
      <c r="C129" s="37"/>
      <c r="D129" s="226" t="s">
        <v>124</v>
      </c>
      <c r="E129" s="37"/>
      <c r="F129" s="227" t="s">
        <v>129</v>
      </c>
      <c r="G129" s="37"/>
      <c r="H129" s="37"/>
      <c r="I129" s="228"/>
      <c r="J129" s="37"/>
      <c r="K129" s="37"/>
      <c r="L129" s="41"/>
      <c r="M129" s="229"/>
      <c r="N129" s="23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124</v>
      </c>
      <c r="AU129" s="14" t="s">
        <v>84</v>
      </c>
    </row>
    <row r="130" s="2" customFormat="1" ht="24.15" customHeight="1">
      <c r="A130" s="35"/>
      <c r="B130" s="36"/>
      <c r="C130" s="212" t="s">
        <v>130</v>
      </c>
      <c r="D130" s="212" t="s">
        <v>118</v>
      </c>
      <c r="E130" s="213" t="s">
        <v>131</v>
      </c>
      <c r="F130" s="214" t="s">
        <v>132</v>
      </c>
      <c r="G130" s="215" t="s">
        <v>121</v>
      </c>
      <c r="H130" s="216">
        <v>0.36399999999999999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39</v>
      </c>
      <c r="O130" s="88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122</v>
      </c>
      <c r="AT130" s="224" t="s">
        <v>118</v>
      </c>
      <c r="AU130" s="224" t="s">
        <v>84</v>
      </c>
      <c r="AY130" s="14" t="s">
        <v>115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82</v>
      </c>
      <c r="BK130" s="225">
        <f>ROUND(I130*H130,2)</f>
        <v>0</v>
      </c>
      <c r="BL130" s="14" t="s">
        <v>122</v>
      </c>
      <c r="BM130" s="224" t="s">
        <v>133</v>
      </c>
    </row>
    <row r="131" s="2" customFormat="1">
      <c r="A131" s="35"/>
      <c r="B131" s="36"/>
      <c r="C131" s="37"/>
      <c r="D131" s="226" t="s">
        <v>124</v>
      </c>
      <c r="E131" s="37"/>
      <c r="F131" s="227" t="s">
        <v>134</v>
      </c>
      <c r="G131" s="37"/>
      <c r="H131" s="37"/>
      <c r="I131" s="228"/>
      <c r="J131" s="37"/>
      <c r="K131" s="37"/>
      <c r="L131" s="41"/>
      <c r="M131" s="229"/>
      <c r="N131" s="23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124</v>
      </c>
      <c r="AU131" s="14" t="s">
        <v>84</v>
      </c>
    </row>
    <row r="132" s="2" customFormat="1" ht="24.15" customHeight="1">
      <c r="A132" s="35"/>
      <c r="B132" s="36"/>
      <c r="C132" s="212" t="s">
        <v>122</v>
      </c>
      <c r="D132" s="212" t="s">
        <v>118</v>
      </c>
      <c r="E132" s="213" t="s">
        <v>135</v>
      </c>
      <c r="F132" s="214" t="s">
        <v>136</v>
      </c>
      <c r="G132" s="215" t="s">
        <v>121</v>
      </c>
      <c r="H132" s="216">
        <v>0.36399999999999999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39</v>
      </c>
      <c r="O132" s="88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122</v>
      </c>
      <c r="AT132" s="224" t="s">
        <v>118</v>
      </c>
      <c r="AU132" s="224" t="s">
        <v>84</v>
      </c>
      <c r="AY132" s="14" t="s">
        <v>115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82</v>
      </c>
      <c r="BK132" s="225">
        <f>ROUND(I132*H132,2)</f>
        <v>0</v>
      </c>
      <c r="BL132" s="14" t="s">
        <v>122</v>
      </c>
      <c r="BM132" s="224" t="s">
        <v>137</v>
      </c>
    </row>
    <row r="133" s="2" customFormat="1">
      <c r="A133" s="35"/>
      <c r="B133" s="36"/>
      <c r="C133" s="37"/>
      <c r="D133" s="226" t="s">
        <v>124</v>
      </c>
      <c r="E133" s="37"/>
      <c r="F133" s="227" t="s">
        <v>138</v>
      </c>
      <c r="G133" s="37"/>
      <c r="H133" s="37"/>
      <c r="I133" s="228"/>
      <c r="J133" s="37"/>
      <c r="K133" s="37"/>
      <c r="L133" s="41"/>
      <c r="M133" s="229"/>
      <c r="N133" s="23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124</v>
      </c>
      <c r="AU133" s="14" t="s">
        <v>84</v>
      </c>
    </row>
    <row r="134" s="2" customFormat="1" ht="44.25" customHeight="1">
      <c r="A134" s="35"/>
      <c r="B134" s="36"/>
      <c r="C134" s="212" t="s">
        <v>139</v>
      </c>
      <c r="D134" s="212" t="s">
        <v>118</v>
      </c>
      <c r="E134" s="213" t="s">
        <v>140</v>
      </c>
      <c r="F134" s="214" t="s">
        <v>141</v>
      </c>
      <c r="G134" s="215" t="s">
        <v>121</v>
      </c>
      <c r="H134" s="216">
        <v>0.36399999999999999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39</v>
      </c>
      <c r="O134" s="88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122</v>
      </c>
      <c r="AT134" s="224" t="s">
        <v>118</v>
      </c>
      <c r="AU134" s="224" t="s">
        <v>84</v>
      </c>
      <c r="AY134" s="14" t="s">
        <v>115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82</v>
      </c>
      <c r="BK134" s="225">
        <f>ROUND(I134*H134,2)</f>
        <v>0</v>
      </c>
      <c r="BL134" s="14" t="s">
        <v>122</v>
      </c>
      <c r="BM134" s="224" t="s">
        <v>142</v>
      </c>
    </row>
    <row r="135" s="2" customFormat="1">
      <c r="A135" s="35"/>
      <c r="B135" s="36"/>
      <c r="C135" s="37"/>
      <c r="D135" s="226" t="s">
        <v>124</v>
      </c>
      <c r="E135" s="37"/>
      <c r="F135" s="227" t="s">
        <v>143</v>
      </c>
      <c r="G135" s="37"/>
      <c r="H135" s="37"/>
      <c r="I135" s="228"/>
      <c r="J135" s="37"/>
      <c r="K135" s="37"/>
      <c r="L135" s="41"/>
      <c r="M135" s="229"/>
      <c r="N135" s="23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124</v>
      </c>
      <c r="AU135" s="14" t="s">
        <v>84</v>
      </c>
    </row>
    <row r="136" s="12" customFormat="1" ht="25.92" customHeight="1">
      <c r="A136" s="12"/>
      <c r="B136" s="196"/>
      <c r="C136" s="197"/>
      <c r="D136" s="198" t="s">
        <v>73</v>
      </c>
      <c r="E136" s="199" t="s">
        <v>144</v>
      </c>
      <c r="F136" s="199" t="s">
        <v>145</v>
      </c>
      <c r="G136" s="197"/>
      <c r="H136" s="197"/>
      <c r="I136" s="200"/>
      <c r="J136" s="201">
        <f>BK136</f>
        <v>0</v>
      </c>
      <c r="K136" s="197"/>
      <c r="L136" s="202"/>
      <c r="M136" s="203"/>
      <c r="N136" s="204"/>
      <c r="O136" s="204"/>
      <c r="P136" s="205">
        <f>P137+P148+P165+P185</f>
        <v>0</v>
      </c>
      <c r="Q136" s="204"/>
      <c r="R136" s="205">
        <f>R137+R148+R165+R185</f>
        <v>0.065540000000000001</v>
      </c>
      <c r="S136" s="204"/>
      <c r="T136" s="206">
        <f>T137+T148+T165+T185</f>
        <v>0.36363000000000001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7" t="s">
        <v>84</v>
      </c>
      <c r="AT136" s="208" t="s">
        <v>73</v>
      </c>
      <c r="AU136" s="208" t="s">
        <v>74</v>
      </c>
      <c r="AY136" s="207" t="s">
        <v>115</v>
      </c>
      <c r="BK136" s="209">
        <f>BK137+BK148+BK165+BK185</f>
        <v>0</v>
      </c>
    </row>
    <row r="137" s="12" customFormat="1" ht="22.8" customHeight="1">
      <c r="A137" s="12"/>
      <c r="B137" s="196"/>
      <c r="C137" s="197"/>
      <c r="D137" s="198" t="s">
        <v>73</v>
      </c>
      <c r="E137" s="210" t="s">
        <v>146</v>
      </c>
      <c r="F137" s="210" t="s">
        <v>147</v>
      </c>
      <c r="G137" s="197"/>
      <c r="H137" s="197"/>
      <c r="I137" s="200"/>
      <c r="J137" s="211">
        <f>BK137</f>
        <v>0</v>
      </c>
      <c r="K137" s="197"/>
      <c r="L137" s="202"/>
      <c r="M137" s="203"/>
      <c r="N137" s="204"/>
      <c r="O137" s="204"/>
      <c r="P137" s="205">
        <f>SUM(P138:P147)</f>
        <v>0</v>
      </c>
      <c r="Q137" s="204"/>
      <c r="R137" s="205">
        <f>SUM(R138:R147)</f>
        <v>0.0052599999999999999</v>
      </c>
      <c r="S137" s="204"/>
      <c r="T137" s="206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7" t="s">
        <v>84</v>
      </c>
      <c r="AT137" s="208" t="s">
        <v>73</v>
      </c>
      <c r="AU137" s="208" t="s">
        <v>82</v>
      </c>
      <c r="AY137" s="207" t="s">
        <v>115</v>
      </c>
      <c r="BK137" s="209">
        <f>SUM(BK138:BK147)</f>
        <v>0</v>
      </c>
    </row>
    <row r="138" s="2" customFormat="1" ht="24.15" customHeight="1">
      <c r="A138" s="35"/>
      <c r="B138" s="36"/>
      <c r="C138" s="212" t="s">
        <v>148</v>
      </c>
      <c r="D138" s="212" t="s">
        <v>118</v>
      </c>
      <c r="E138" s="213" t="s">
        <v>149</v>
      </c>
      <c r="F138" s="214" t="s">
        <v>150</v>
      </c>
      <c r="G138" s="215" t="s">
        <v>151</v>
      </c>
      <c r="H138" s="216">
        <v>67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39</v>
      </c>
      <c r="O138" s="88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152</v>
      </c>
      <c r="AT138" s="224" t="s">
        <v>118</v>
      </c>
      <c r="AU138" s="224" t="s">
        <v>84</v>
      </c>
      <c r="AY138" s="14" t="s">
        <v>115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82</v>
      </c>
      <c r="BK138" s="225">
        <f>ROUND(I138*H138,2)</f>
        <v>0</v>
      </c>
      <c r="BL138" s="14" t="s">
        <v>152</v>
      </c>
      <c r="BM138" s="224" t="s">
        <v>153</v>
      </c>
    </row>
    <row r="139" s="2" customFormat="1">
      <c r="A139" s="35"/>
      <c r="B139" s="36"/>
      <c r="C139" s="37"/>
      <c r="D139" s="226" t="s">
        <v>124</v>
      </c>
      <c r="E139" s="37"/>
      <c r="F139" s="227" t="s">
        <v>154</v>
      </c>
      <c r="G139" s="37"/>
      <c r="H139" s="37"/>
      <c r="I139" s="228"/>
      <c r="J139" s="37"/>
      <c r="K139" s="37"/>
      <c r="L139" s="41"/>
      <c r="M139" s="229"/>
      <c r="N139" s="23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124</v>
      </c>
      <c r="AU139" s="14" t="s">
        <v>84</v>
      </c>
    </row>
    <row r="140" s="2" customFormat="1" ht="24.15" customHeight="1">
      <c r="A140" s="35"/>
      <c r="B140" s="36"/>
      <c r="C140" s="231" t="s">
        <v>155</v>
      </c>
      <c r="D140" s="231" t="s">
        <v>156</v>
      </c>
      <c r="E140" s="232" t="s">
        <v>157</v>
      </c>
      <c r="F140" s="233" t="s">
        <v>158</v>
      </c>
      <c r="G140" s="234" t="s">
        <v>151</v>
      </c>
      <c r="H140" s="235">
        <v>30</v>
      </c>
      <c r="I140" s="236"/>
      <c r="J140" s="237">
        <f>ROUND(I140*H140,2)</f>
        <v>0</v>
      </c>
      <c r="K140" s="238"/>
      <c r="L140" s="239"/>
      <c r="M140" s="240" t="s">
        <v>1</v>
      </c>
      <c r="N140" s="241" t="s">
        <v>39</v>
      </c>
      <c r="O140" s="88"/>
      <c r="P140" s="222">
        <f>O140*H140</f>
        <v>0</v>
      </c>
      <c r="Q140" s="222">
        <v>6.9999999999999994E-05</v>
      </c>
      <c r="R140" s="222">
        <f>Q140*H140</f>
        <v>0.0020999999999999999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159</v>
      </c>
      <c r="AT140" s="224" t="s">
        <v>156</v>
      </c>
      <c r="AU140" s="224" t="s">
        <v>84</v>
      </c>
      <c r="AY140" s="14" t="s">
        <v>115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82</v>
      </c>
      <c r="BK140" s="225">
        <f>ROUND(I140*H140,2)</f>
        <v>0</v>
      </c>
      <c r="BL140" s="14" t="s">
        <v>152</v>
      </c>
      <c r="BM140" s="224" t="s">
        <v>160</v>
      </c>
    </row>
    <row r="141" s="2" customFormat="1">
      <c r="A141" s="35"/>
      <c r="B141" s="36"/>
      <c r="C141" s="37"/>
      <c r="D141" s="226" t="s">
        <v>124</v>
      </c>
      <c r="E141" s="37"/>
      <c r="F141" s="227" t="s">
        <v>158</v>
      </c>
      <c r="G141" s="37"/>
      <c r="H141" s="37"/>
      <c r="I141" s="228"/>
      <c r="J141" s="37"/>
      <c r="K141" s="37"/>
      <c r="L141" s="41"/>
      <c r="M141" s="229"/>
      <c r="N141" s="23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124</v>
      </c>
      <c r="AU141" s="14" t="s">
        <v>84</v>
      </c>
    </row>
    <row r="142" s="2" customFormat="1" ht="24.15" customHeight="1">
      <c r="A142" s="35"/>
      <c r="B142" s="36"/>
      <c r="C142" s="231" t="s">
        <v>161</v>
      </c>
      <c r="D142" s="231" t="s">
        <v>156</v>
      </c>
      <c r="E142" s="232" t="s">
        <v>162</v>
      </c>
      <c r="F142" s="233" t="s">
        <v>163</v>
      </c>
      <c r="G142" s="234" t="s">
        <v>151</v>
      </c>
      <c r="H142" s="235">
        <v>17</v>
      </c>
      <c r="I142" s="236"/>
      <c r="J142" s="237">
        <f>ROUND(I142*H142,2)</f>
        <v>0</v>
      </c>
      <c r="K142" s="238"/>
      <c r="L142" s="239"/>
      <c r="M142" s="240" t="s">
        <v>1</v>
      </c>
      <c r="N142" s="241" t="s">
        <v>39</v>
      </c>
      <c r="O142" s="88"/>
      <c r="P142" s="222">
        <f>O142*H142</f>
        <v>0</v>
      </c>
      <c r="Q142" s="222">
        <v>8.0000000000000007E-05</v>
      </c>
      <c r="R142" s="222">
        <f>Q142*H142</f>
        <v>0.0013600000000000001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159</v>
      </c>
      <c r="AT142" s="224" t="s">
        <v>156</v>
      </c>
      <c r="AU142" s="224" t="s">
        <v>84</v>
      </c>
      <c r="AY142" s="14" t="s">
        <v>115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82</v>
      </c>
      <c r="BK142" s="225">
        <f>ROUND(I142*H142,2)</f>
        <v>0</v>
      </c>
      <c r="BL142" s="14" t="s">
        <v>152</v>
      </c>
      <c r="BM142" s="224" t="s">
        <v>164</v>
      </c>
    </row>
    <row r="143" s="2" customFormat="1">
      <c r="A143" s="35"/>
      <c r="B143" s="36"/>
      <c r="C143" s="37"/>
      <c r="D143" s="226" t="s">
        <v>124</v>
      </c>
      <c r="E143" s="37"/>
      <c r="F143" s="227" t="s">
        <v>163</v>
      </c>
      <c r="G143" s="37"/>
      <c r="H143" s="37"/>
      <c r="I143" s="228"/>
      <c r="J143" s="37"/>
      <c r="K143" s="37"/>
      <c r="L143" s="41"/>
      <c r="M143" s="229"/>
      <c r="N143" s="23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124</v>
      </c>
      <c r="AU143" s="14" t="s">
        <v>84</v>
      </c>
    </row>
    <row r="144" s="2" customFormat="1" ht="24.15" customHeight="1">
      <c r="A144" s="35"/>
      <c r="B144" s="36"/>
      <c r="C144" s="231" t="s">
        <v>165</v>
      </c>
      <c r="D144" s="231" t="s">
        <v>156</v>
      </c>
      <c r="E144" s="232" t="s">
        <v>166</v>
      </c>
      <c r="F144" s="233" t="s">
        <v>167</v>
      </c>
      <c r="G144" s="234" t="s">
        <v>151</v>
      </c>
      <c r="H144" s="235">
        <v>20</v>
      </c>
      <c r="I144" s="236"/>
      <c r="J144" s="237">
        <f>ROUND(I144*H144,2)</f>
        <v>0</v>
      </c>
      <c r="K144" s="238"/>
      <c r="L144" s="239"/>
      <c r="M144" s="240" t="s">
        <v>1</v>
      </c>
      <c r="N144" s="241" t="s">
        <v>39</v>
      </c>
      <c r="O144" s="88"/>
      <c r="P144" s="222">
        <f>O144*H144</f>
        <v>0</v>
      </c>
      <c r="Q144" s="222">
        <v>9.0000000000000006E-05</v>
      </c>
      <c r="R144" s="222">
        <f>Q144*H144</f>
        <v>0.0018000000000000002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159</v>
      </c>
      <c r="AT144" s="224" t="s">
        <v>156</v>
      </c>
      <c r="AU144" s="224" t="s">
        <v>84</v>
      </c>
      <c r="AY144" s="14" t="s">
        <v>115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82</v>
      </c>
      <c r="BK144" s="225">
        <f>ROUND(I144*H144,2)</f>
        <v>0</v>
      </c>
      <c r="BL144" s="14" t="s">
        <v>152</v>
      </c>
      <c r="BM144" s="224" t="s">
        <v>168</v>
      </c>
    </row>
    <row r="145" s="2" customFormat="1">
      <c r="A145" s="35"/>
      <c r="B145" s="36"/>
      <c r="C145" s="37"/>
      <c r="D145" s="226" t="s">
        <v>124</v>
      </c>
      <c r="E145" s="37"/>
      <c r="F145" s="227" t="s">
        <v>167</v>
      </c>
      <c r="G145" s="37"/>
      <c r="H145" s="37"/>
      <c r="I145" s="228"/>
      <c r="J145" s="37"/>
      <c r="K145" s="37"/>
      <c r="L145" s="41"/>
      <c r="M145" s="229"/>
      <c r="N145" s="23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124</v>
      </c>
      <c r="AU145" s="14" t="s">
        <v>84</v>
      </c>
    </row>
    <row r="146" s="2" customFormat="1" ht="24.15" customHeight="1">
      <c r="A146" s="35"/>
      <c r="B146" s="36"/>
      <c r="C146" s="212" t="s">
        <v>169</v>
      </c>
      <c r="D146" s="212" t="s">
        <v>118</v>
      </c>
      <c r="E146" s="213" t="s">
        <v>170</v>
      </c>
      <c r="F146" s="214" t="s">
        <v>171</v>
      </c>
      <c r="G146" s="215" t="s">
        <v>172</v>
      </c>
      <c r="H146" s="242"/>
      <c r="I146" s="217"/>
      <c r="J146" s="218">
        <f>ROUND(I146*H146,2)</f>
        <v>0</v>
      </c>
      <c r="K146" s="219"/>
      <c r="L146" s="41"/>
      <c r="M146" s="220" t="s">
        <v>1</v>
      </c>
      <c r="N146" s="221" t="s">
        <v>39</v>
      </c>
      <c r="O146" s="88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152</v>
      </c>
      <c r="AT146" s="224" t="s">
        <v>118</v>
      </c>
      <c r="AU146" s="224" t="s">
        <v>84</v>
      </c>
      <c r="AY146" s="14" t="s">
        <v>115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82</v>
      </c>
      <c r="BK146" s="225">
        <f>ROUND(I146*H146,2)</f>
        <v>0</v>
      </c>
      <c r="BL146" s="14" t="s">
        <v>152</v>
      </c>
      <c r="BM146" s="224" t="s">
        <v>173</v>
      </c>
    </row>
    <row r="147" s="2" customFormat="1">
      <c r="A147" s="35"/>
      <c r="B147" s="36"/>
      <c r="C147" s="37"/>
      <c r="D147" s="226" t="s">
        <v>124</v>
      </c>
      <c r="E147" s="37"/>
      <c r="F147" s="227" t="s">
        <v>174</v>
      </c>
      <c r="G147" s="37"/>
      <c r="H147" s="37"/>
      <c r="I147" s="228"/>
      <c r="J147" s="37"/>
      <c r="K147" s="37"/>
      <c r="L147" s="41"/>
      <c r="M147" s="229"/>
      <c r="N147" s="23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124</v>
      </c>
      <c r="AU147" s="14" t="s">
        <v>84</v>
      </c>
    </row>
    <row r="148" s="12" customFormat="1" ht="22.8" customHeight="1">
      <c r="A148" s="12"/>
      <c r="B148" s="196"/>
      <c r="C148" s="197"/>
      <c r="D148" s="198" t="s">
        <v>73</v>
      </c>
      <c r="E148" s="210" t="s">
        <v>175</v>
      </c>
      <c r="F148" s="210" t="s">
        <v>176</v>
      </c>
      <c r="G148" s="197"/>
      <c r="H148" s="197"/>
      <c r="I148" s="200"/>
      <c r="J148" s="211">
        <f>BK148</f>
        <v>0</v>
      </c>
      <c r="K148" s="197"/>
      <c r="L148" s="202"/>
      <c r="M148" s="203"/>
      <c r="N148" s="204"/>
      <c r="O148" s="204"/>
      <c r="P148" s="205">
        <f>SUM(P149:P164)</f>
        <v>0</v>
      </c>
      <c r="Q148" s="204"/>
      <c r="R148" s="205">
        <f>SUM(R149:R164)</f>
        <v>0.053350000000000002</v>
      </c>
      <c r="S148" s="204"/>
      <c r="T148" s="206">
        <f>SUM(T149:T164)</f>
        <v>0.10440000000000001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7" t="s">
        <v>84</v>
      </c>
      <c r="AT148" s="208" t="s">
        <v>73</v>
      </c>
      <c r="AU148" s="208" t="s">
        <v>82</v>
      </c>
      <c r="AY148" s="207" t="s">
        <v>115</v>
      </c>
      <c r="BK148" s="209">
        <f>SUM(BK149:BK164)</f>
        <v>0</v>
      </c>
    </row>
    <row r="149" s="2" customFormat="1" ht="21.75" customHeight="1">
      <c r="A149" s="35"/>
      <c r="B149" s="36"/>
      <c r="C149" s="212" t="s">
        <v>177</v>
      </c>
      <c r="D149" s="212" t="s">
        <v>118</v>
      </c>
      <c r="E149" s="213" t="s">
        <v>178</v>
      </c>
      <c r="F149" s="214" t="s">
        <v>179</v>
      </c>
      <c r="G149" s="215" t="s">
        <v>151</v>
      </c>
      <c r="H149" s="216">
        <v>50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39</v>
      </c>
      <c r="O149" s="88"/>
      <c r="P149" s="222">
        <f>O149*H149</f>
        <v>0</v>
      </c>
      <c r="Q149" s="222">
        <v>2.0000000000000002E-05</v>
      </c>
      <c r="R149" s="222">
        <f>Q149*H149</f>
        <v>0.001</v>
      </c>
      <c r="S149" s="222">
        <v>0.001</v>
      </c>
      <c r="T149" s="223">
        <f>S149*H149</f>
        <v>0.050000000000000003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152</v>
      </c>
      <c r="AT149" s="224" t="s">
        <v>118</v>
      </c>
      <c r="AU149" s="224" t="s">
        <v>84</v>
      </c>
      <c r="AY149" s="14" t="s">
        <v>115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82</v>
      </c>
      <c r="BK149" s="225">
        <f>ROUND(I149*H149,2)</f>
        <v>0</v>
      </c>
      <c r="BL149" s="14" t="s">
        <v>152</v>
      </c>
      <c r="BM149" s="224" t="s">
        <v>180</v>
      </c>
    </row>
    <row r="150" s="2" customFormat="1">
      <c r="A150" s="35"/>
      <c r="B150" s="36"/>
      <c r="C150" s="37"/>
      <c r="D150" s="226" t="s">
        <v>124</v>
      </c>
      <c r="E150" s="37"/>
      <c r="F150" s="227" t="s">
        <v>181</v>
      </c>
      <c r="G150" s="37"/>
      <c r="H150" s="37"/>
      <c r="I150" s="228"/>
      <c r="J150" s="37"/>
      <c r="K150" s="37"/>
      <c r="L150" s="41"/>
      <c r="M150" s="229"/>
      <c r="N150" s="230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124</v>
      </c>
      <c r="AU150" s="14" t="s">
        <v>84</v>
      </c>
    </row>
    <row r="151" s="2" customFormat="1" ht="24.15" customHeight="1">
      <c r="A151" s="35"/>
      <c r="B151" s="36"/>
      <c r="C151" s="212" t="s">
        <v>182</v>
      </c>
      <c r="D151" s="212" t="s">
        <v>118</v>
      </c>
      <c r="E151" s="213" t="s">
        <v>183</v>
      </c>
      <c r="F151" s="214" t="s">
        <v>184</v>
      </c>
      <c r="G151" s="215" t="s">
        <v>151</v>
      </c>
      <c r="H151" s="216">
        <v>17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39</v>
      </c>
      <c r="O151" s="88"/>
      <c r="P151" s="222">
        <f>O151*H151</f>
        <v>0</v>
      </c>
      <c r="Q151" s="222">
        <v>2.0000000000000002E-05</v>
      </c>
      <c r="R151" s="222">
        <f>Q151*H151</f>
        <v>0.00034000000000000002</v>
      </c>
      <c r="S151" s="222">
        <v>0.0032000000000000002</v>
      </c>
      <c r="T151" s="223">
        <f>S151*H151</f>
        <v>0.054400000000000004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152</v>
      </c>
      <c r="AT151" s="224" t="s">
        <v>118</v>
      </c>
      <c r="AU151" s="224" t="s">
        <v>84</v>
      </c>
      <c r="AY151" s="14" t="s">
        <v>115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82</v>
      </c>
      <c r="BK151" s="225">
        <f>ROUND(I151*H151,2)</f>
        <v>0</v>
      </c>
      <c r="BL151" s="14" t="s">
        <v>152</v>
      </c>
      <c r="BM151" s="224" t="s">
        <v>185</v>
      </c>
    </row>
    <row r="152" s="2" customFormat="1">
      <c r="A152" s="35"/>
      <c r="B152" s="36"/>
      <c r="C152" s="37"/>
      <c r="D152" s="226" t="s">
        <v>124</v>
      </c>
      <c r="E152" s="37"/>
      <c r="F152" s="227" t="s">
        <v>186</v>
      </c>
      <c r="G152" s="37"/>
      <c r="H152" s="37"/>
      <c r="I152" s="228"/>
      <c r="J152" s="37"/>
      <c r="K152" s="37"/>
      <c r="L152" s="41"/>
      <c r="M152" s="229"/>
      <c r="N152" s="230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124</v>
      </c>
      <c r="AU152" s="14" t="s">
        <v>84</v>
      </c>
    </row>
    <row r="153" s="2" customFormat="1" ht="24.15" customHeight="1">
      <c r="A153" s="35"/>
      <c r="B153" s="36"/>
      <c r="C153" s="212" t="s">
        <v>187</v>
      </c>
      <c r="D153" s="212" t="s">
        <v>118</v>
      </c>
      <c r="E153" s="213" t="s">
        <v>188</v>
      </c>
      <c r="F153" s="214" t="s">
        <v>189</v>
      </c>
      <c r="G153" s="215" t="s">
        <v>151</v>
      </c>
      <c r="H153" s="216">
        <v>30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39</v>
      </c>
      <c r="O153" s="88"/>
      <c r="P153" s="222">
        <f>O153*H153</f>
        <v>0</v>
      </c>
      <c r="Q153" s="222">
        <v>0.00046999999999999999</v>
      </c>
      <c r="R153" s="222">
        <f>Q153*H153</f>
        <v>0.0141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152</v>
      </c>
      <c r="AT153" s="224" t="s">
        <v>118</v>
      </c>
      <c r="AU153" s="224" t="s">
        <v>84</v>
      </c>
      <c r="AY153" s="14" t="s">
        <v>115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82</v>
      </c>
      <c r="BK153" s="225">
        <f>ROUND(I153*H153,2)</f>
        <v>0</v>
      </c>
      <c r="BL153" s="14" t="s">
        <v>152</v>
      </c>
      <c r="BM153" s="224" t="s">
        <v>190</v>
      </c>
    </row>
    <row r="154" s="2" customFormat="1">
      <c r="A154" s="35"/>
      <c r="B154" s="36"/>
      <c r="C154" s="37"/>
      <c r="D154" s="226" t="s">
        <v>124</v>
      </c>
      <c r="E154" s="37"/>
      <c r="F154" s="227" t="s">
        <v>191</v>
      </c>
      <c r="G154" s="37"/>
      <c r="H154" s="37"/>
      <c r="I154" s="228"/>
      <c r="J154" s="37"/>
      <c r="K154" s="37"/>
      <c r="L154" s="41"/>
      <c r="M154" s="229"/>
      <c r="N154" s="230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124</v>
      </c>
      <c r="AU154" s="14" t="s">
        <v>84</v>
      </c>
    </row>
    <row r="155" s="2" customFormat="1" ht="24.15" customHeight="1">
      <c r="A155" s="35"/>
      <c r="B155" s="36"/>
      <c r="C155" s="212" t="s">
        <v>192</v>
      </c>
      <c r="D155" s="212" t="s">
        <v>118</v>
      </c>
      <c r="E155" s="213" t="s">
        <v>193</v>
      </c>
      <c r="F155" s="214" t="s">
        <v>194</v>
      </c>
      <c r="G155" s="215" t="s">
        <v>151</v>
      </c>
      <c r="H155" s="216">
        <v>17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39</v>
      </c>
      <c r="O155" s="88"/>
      <c r="P155" s="222">
        <f>O155*H155</f>
        <v>0</v>
      </c>
      <c r="Q155" s="222">
        <v>0.00072999999999999996</v>
      </c>
      <c r="R155" s="222">
        <f>Q155*H155</f>
        <v>0.012409999999999999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152</v>
      </c>
      <c r="AT155" s="224" t="s">
        <v>118</v>
      </c>
      <c r="AU155" s="224" t="s">
        <v>84</v>
      </c>
      <c r="AY155" s="14" t="s">
        <v>115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82</v>
      </c>
      <c r="BK155" s="225">
        <f>ROUND(I155*H155,2)</f>
        <v>0</v>
      </c>
      <c r="BL155" s="14" t="s">
        <v>152</v>
      </c>
      <c r="BM155" s="224" t="s">
        <v>195</v>
      </c>
    </row>
    <row r="156" s="2" customFormat="1">
      <c r="A156" s="35"/>
      <c r="B156" s="36"/>
      <c r="C156" s="37"/>
      <c r="D156" s="226" t="s">
        <v>124</v>
      </c>
      <c r="E156" s="37"/>
      <c r="F156" s="227" t="s">
        <v>196</v>
      </c>
      <c r="G156" s="37"/>
      <c r="H156" s="37"/>
      <c r="I156" s="228"/>
      <c r="J156" s="37"/>
      <c r="K156" s="37"/>
      <c r="L156" s="41"/>
      <c r="M156" s="229"/>
      <c r="N156" s="230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124</v>
      </c>
      <c r="AU156" s="14" t="s">
        <v>84</v>
      </c>
    </row>
    <row r="157" s="2" customFormat="1" ht="24.15" customHeight="1">
      <c r="A157" s="35"/>
      <c r="B157" s="36"/>
      <c r="C157" s="212" t="s">
        <v>8</v>
      </c>
      <c r="D157" s="212" t="s">
        <v>118</v>
      </c>
      <c r="E157" s="213" t="s">
        <v>197</v>
      </c>
      <c r="F157" s="214" t="s">
        <v>198</v>
      </c>
      <c r="G157" s="215" t="s">
        <v>151</v>
      </c>
      <c r="H157" s="216">
        <v>20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39</v>
      </c>
      <c r="O157" s="88"/>
      <c r="P157" s="222">
        <f>O157*H157</f>
        <v>0</v>
      </c>
      <c r="Q157" s="222">
        <v>0.0012700000000000001</v>
      </c>
      <c r="R157" s="222">
        <f>Q157*H157</f>
        <v>0.025400000000000002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152</v>
      </c>
      <c r="AT157" s="224" t="s">
        <v>118</v>
      </c>
      <c r="AU157" s="224" t="s">
        <v>84</v>
      </c>
      <c r="AY157" s="14" t="s">
        <v>115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82</v>
      </c>
      <c r="BK157" s="225">
        <f>ROUND(I157*H157,2)</f>
        <v>0</v>
      </c>
      <c r="BL157" s="14" t="s">
        <v>152</v>
      </c>
      <c r="BM157" s="224" t="s">
        <v>199</v>
      </c>
    </row>
    <row r="158" s="2" customFormat="1">
      <c r="A158" s="35"/>
      <c r="B158" s="36"/>
      <c r="C158" s="37"/>
      <c r="D158" s="226" t="s">
        <v>124</v>
      </c>
      <c r="E158" s="37"/>
      <c r="F158" s="227" t="s">
        <v>200</v>
      </c>
      <c r="G158" s="37"/>
      <c r="H158" s="37"/>
      <c r="I158" s="228"/>
      <c r="J158" s="37"/>
      <c r="K158" s="37"/>
      <c r="L158" s="41"/>
      <c r="M158" s="229"/>
      <c r="N158" s="230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124</v>
      </c>
      <c r="AU158" s="14" t="s">
        <v>84</v>
      </c>
    </row>
    <row r="159" s="2" customFormat="1" ht="24.15" customHeight="1">
      <c r="A159" s="35"/>
      <c r="B159" s="36"/>
      <c r="C159" s="212" t="s">
        <v>152</v>
      </c>
      <c r="D159" s="212" t="s">
        <v>118</v>
      </c>
      <c r="E159" s="213" t="s">
        <v>201</v>
      </c>
      <c r="F159" s="214" t="s">
        <v>202</v>
      </c>
      <c r="G159" s="215" t="s">
        <v>203</v>
      </c>
      <c r="H159" s="216">
        <v>10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39</v>
      </c>
      <c r="O159" s="88"/>
      <c r="P159" s="222">
        <f>O159*H159</f>
        <v>0</v>
      </c>
      <c r="Q159" s="222">
        <v>1.0000000000000001E-05</v>
      </c>
      <c r="R159" s="222">
        <f>Q159*H159</f>
        <v>0.00010000000000000001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152</v>
      </c>
      <c r="AT159" s="224" t="s">
        <v>118</v>
      </c>
      <c r="AU159" s="224" t="s">
        <v>84</v>
      </c>
      <c r="AY159" s="14" t="s">
        <v>115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82</v>
      </c>
      <c r="BK159" s="225">
        <f>ROUND(I159*H159,2)</f>
        <v>0</v>
      </c>
      <c r="BL159" s="14" t="s">
        <v>152</v>
      </c>
      <c r="BM159" s="224" t="s">
        <v>204</v>
      </c>
    </row>
    <row r="160" s="2" customFormat="1">
      <c r="A160" s="35"/>
      <c r="B160" s="36"/>
      <c r="C160" s="37"/>
      <c r="D160" s="226" t="s">
        <v>124</v>
      </c>
      <c r="E160" s="37"/>
      <c r="F160" s="227" t="s">
        <v>205</v>
      </c>
      <c r="G160" s="37"/>
      <c r="H160" s="37"/>
      <c r="I160" s="228"/>
      <c r="J160" s="37"/>
      <c r="K160" s="37"/>
      <c r="L160" s="41"/>
      <c r="M160" s="229"/>
      <c r="N160" s="230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124</v>
      </c>
      <c r="AU160" s="14" t="s">
        <v>84</v>
      </c>
    </row>
    <row r="161" s="2" customFormat="1" ht="16.5" customHeight="1">
      <c r="A161" s="35"/>
      <c r="B161" s="36"/>
      <c r="C161" s="212" t="s">
        <v>206</v>
      </c>
      <c r="D161" s="212" t="s">
        <v>118</v>
      </c>
      <c r="E161" s="213" t="s">
        <v>207</v>
      </c>
      <c r="F161" s="214" t="s">
        <v>208</v>
      </c>
      <c r="G161" s="215" t="s">
        <v>151</v>
      </c>
      <c r="H161" s="216">
        <v>67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39</v>
      </c>
      <c r="O161" s="88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152</v>
      </c>
      <c r="AT161" s="224" t="s">
        <v>118</v>
      </c>
      <c r="AU161" s="224" t="s">
        <v>84</v>
      </c>
      <c r="AY161" s="14" t="s">
        <v>115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82</v>
      </c>
      <c r="BK161" s="225">
        <f>ROUND(I161*H161,2)</f>
        <v>0</v>
      </c>
      <c r="BL161" s="14" t="s">
        <v>152</v>
      </c>
      <c r="BM161" s="224" t="s">
        <v>209</v>
      </c>
    </row>
    <row r="162" s="2" customFormat="1">
      <c r="A162" s="35"/>
      <c r="B162" s="36"/>
      <c r="C162" s="37"/>
      <c r="D162" s="226" t="s">
        <v>124</v>
      </c>
      <c r="E162" s="37"/>
      <c r="F162" s="227" t="s">
        <v>210</v>
      </c>
      <c r="G162" s="37"/>
      <c r="H162" s="37"/>
      <c r="I162" s="228"/>
      <c r="J162" s="37"/>
      <c r="K162" s="37"/>
      <c r="L162" s="41"/>
      <c r="M162" s="229"/>
      <c r="N162" s="230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124</v>
      </c>
      <c r="AU162" s="14" t="s">
        <v>84</v>
      </c>
    </row>
    <row r="163" s="2" customFormat="1" ht="24.15" customHeight="1">
      <c r="A163" s="35"/>
      <c r="B163" s="36"/>
      <c r="C163" s="212" t="s">
        <v>211</v>
      </c>
      <c r="D163" s="212" t="s">
        <v>118</v>
      </c>
      <c r="E163" s="213" t="s">
        <v>212</v>
      </c>
      <c r="F163" s="214" t="s">
        <v>213</v>
      </c>
      <c r="G163" s="215" t="s">
        <v>172</v>
      </c>
      <c r="H163" s="242"/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39</v>
      </c>
      <c r="O163" s="88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152</v>
      </c>
      <c r="AT163" s="224" t="s">
        <v>118</v>
      </c>
      <c r="AU163" s="224" t="s">
        <v>84</v>
      </c>
      <c r="AY163" s="14" t="s">
        <v>115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82</v>
      </c>
      <c r="BK163" s="225">
        <f>ROUND(I163*H163,2)</f>
        <v>0</v>
      </c>
      <c r="BL163" s="14" t="s">
        <v>152</v>
      </c>
      <c r="BM163" s="224" t="s">
        <v>214</v>
      </c>
    </row>
    <row r="164" s="2" customFormat="1">
      <c r="A164" s="35"/>
      <c r="B164" s="36"/>
      <c r="C164" s="37"/>
      <c r="D164" s="226" t="s">
        <v>124</v>
      </c>
      <c r="E164" s="37"/>
      <c r="F164" s="227" t="s">
        <v>215</v>
      </c>
      <c r="G164" s="37"/>
      <c r="H164" s="37"/>
      <c r="I164" s="228"/>
      <c r="J164" s="37"/>
      <c r="K164" s="37"/>
      <c r="L164" s="41"/>
      <c r="M164" s="229"/>
      <c r="N164" s="230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124</v>
      </c>
      <c r="AU164" s="14" t="s">
        <v>84</v>
      </c>
    </row>
    <row r="165" s="12" customFormat="1" ht="22.8" customHeight="1">
      <c r="A165" s="12"/>
      <c r="B165" s="196"/>
      <c r="C165" s="197"/>
      <c r="D165" s="198" t="s">
        <v>73</v>
      </c>
      <c r="E165" s="210" t="s">
        <v>216</v>
      </c>
      <c r="F165" s="210" t="s">
        <v>217</v>
      </c>
      <c r="G165" s="197"/>
      <c r="H165" s="197"/>
      <c r="I165" s="200"/>
      <c r="J165" s="211">
        <f>BK165</f>
        <v>0</v>
      </c>
      <c r="K165" s="197"/>
      <c r="L165" s="202"/>
      <c r="M165" s="203"/>
      <c r="N165" s="204"/>
      <c r="O165" s="204"/>
      <c r="P165" s="205">
        <f>SUM(P166:P184)</f>
        <v>0</v>
      </c>
      <c r="Q165" s="204"/>
      <c r="R165" s="205">
        <f>SUM(R166:R184)</f>
        <v>0.0034999999999999996</v>
      </c>
      <c r="S165" s="204"/>
      <c r="T165" s="206">
        <f>SUM(T166:T184)</f>
        <v>0.0063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7" t="s">
        <v>84</v>
      </c>
      <c r="AT165" s="208" t="s">
        <v>73</v>
      </c>
      <c r="AU165" s="208" t="s">
        <v>82</v>
      </c>
      <c r="AY165" s="207" t="s">
        <v>115</v>
      </c>
      <c r="BK165" s="209">
        <f>SUM(BK166:BK184)</f>
        <v>0</v>
      </c>
    </row>
    <row r="166" s="2" customFormat="1" ht="21.75" customHeight="1">
      <c r="A166" s="35"/>
      <c r="B166" s="36"/>
      <c r="C166" s="212" t="s">
        <v>218</v>
      </c>
      <c r="D166" s="212" t="s">
        <v>118</v>
      </c>
      <c r="E166" s="213" t="s">
        <v>219</v>
      </c>
      <c r="F166" s="214" t="s">
        <v>220</v>
      </c>
      <c r="G166" s="215" t="s">
        <v>203</v>
      </c>
      <c r="H166" s="216">
        <v>14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39</v>
      </c>
      <c r="O166" s="88"/>
      <c r="P166" s="222">
        <f>O166*H166</f>
        <v>0</v>
      </c>
      <c r="Q166" s="222">
        <v>9.0000000000000006E-05</v>
      </c>
      <c r="R166" s="222">
        <f>Q166*H166</f>
        <v>0.0012600000000000001</v>
      </c>
      <c r="S166" s="222">
        <v>0.00044999999999999999</v>
      </c>
      <c r="T166" s="223">
        <f>S166*H166</f>
        <v>0.0063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152</v>
      </c>
      <c r="AT166" s="224" t="s">
        <v>118</v>
      </c>
      <c r="AU166" s="224" t="s">
        <v>84</v>
      </c>
      <c r="AY166" s="14" t="s">
        <v>115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82</v>
      </c>
      <c r="BK166" s="225">
        <f>ROUND(I166*H166,2)</f>
        <v>0</v>
      </c>
      <c r="BL166" s="14" t="s">
        <v>152</v>
      </c>
      <c r="BM166" s="224" t="s">
        <v>221</v>
      </c>
    </row>
    <row r="167" s="2" customFormat="1">
      <c r="A167" s="35"/>
      <c r="B167" s="36"/>
      <c r="C167" s="37"/>
      <c r="D167" s="226" t="s">
        <v>124</v>
      </c>
      <c r="E167" s="37"/>
      <c r="F167" s="227" t="s">
        <v>222</v>
      </c>
      <c r="G167" s="37"/>
      <c r="H167" s="37"/>
      <c r="I167" s="228"/>
      <c r="J167" s="37"/>
      <c r="K167" s="37"/>
      <c r="L167" s="41"/>
      <c r="M167" s="229"/>
      <c r="N167" s="230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124</v>
      </c>
      <c r="AU167" s="14" t="s">
        <v>84</v>
      </c>
    </row>
    <row r="168" s="2" customFormat="1" ht="16.5" customHeight="1">
      <c r="A168" s="35"/>
      <c r="B168" s="36"/>
      <c r="C168" s="212" t="s">
        <v>223</v>
      </c>
      <c r="D168" s="212" t="s">
        <v>118</v>
      </c>
      <c r="E168" s="213" t="s">
        <v>224</v>
      </c>
      <c r="F168" s="214" t="s">
        <v>225</v>
      </c>
      <c r="G168" s="215" t="s">
        <v>203</v>
      </c>
      <c r="H168" s="216">
        <v>12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39</v>
      </c>
      <c r="O168" s="88"/>
      <c r="P168" s="222">
        <f>O168*H168</f>
        <v>0</v>
      </c>
      <c r="Q168" s="222">
        <v>8.0000000000000007E-05</v>
      </c>
      <c r="R168" s="222">
        <f>Q168*H168</f>
        <v>0.00096000000000000013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152</v>
      </c>
      <c r="AT168" s="224" t="s">
        <v>118</v>
      </c>
      <c r="AU168" s="224" t="s">
        <v>84</v>
      </c>
      <c r="AY168" s="14" t="s">
        <v>115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82</v>
      </c>
      <c r="BK168" s="225">
        <f>ROUND(I168*H168,2)</f>
        <v>0</v>
      </c>
      <c r="BL168" s="14" t="s">
        <v>152</v>
      </c>
      <c r="BM168" s="224" t="s">
        <v>226</v>
      </c>
    </row>
    <row r="169" s="2" customFormat="1">
      <c r="A169" s="35"/>
      <c r="B169" s="36"/>
      <c r="C169" s="37"/>
      <c r="D169" s="226" t="s">
        <v>124</v>
      </c>
      <c r="E169" s="37"/>
      <c r="F169" s="227" t="s">
        <v>227</v>
      </c>
      <c r="G169" s="37"/>
      <c r="H169" s="37"/>
      <c r="I169" s="228"/>
      <c r="J169" s="37"/>
      <c r="K169" s="37"/>
      <c r="L169" s="41"/>
      <c r="M169" s="229"/>
      <c r="N169" s="230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124</v>
      </c>
      <c r="AU169" s="14" t="s">
        <v>84</v>
      </c>
    </row>
    <row r="170" s="2" customFormat="1" ht="16.5" customHeight="1">
      <c r="A170" s="35"/>
      <c r="B170" s="36"/>
      <c r="C170" s="212" t="s">
        <v>7</v>
      </c>
      <c r="D170" s="212" t="s">
        <v>118</v>
      </c>
      <c r="E170" s="213" t="s">
        <v>228</v>
      </c>
      <c r="F170" s="214" t="s">
        <v>229</v>
      </c>
      <c r="G170" s="215" t="s">
        <v>203</v>
      </c>
      <c r="H170" s="216">
        <v>2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39</v>
      </c>
      <c r="O170" s="88"/>
      <c r="P170" s="222">
        <f>O170*H170</f>
        <v>0</v>
      </c>
      <c r="Q170" s="222">
        <v>0.00013999999999999999</v>
      </c>
      <c r="R170" s="222">
        <f>Q170*H170</f>
        <v>0.00027999999999999998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152</v>
      </c>
      <c r="AT170" s="224" t="s">
        <v>118</v>
      </c>
      <c r="AU170" s="224" t="s">
        <v>84</v>
      </c>
      <c r="AY170" s="14" t="s">
        <v>115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82</v>
      </c>
      <c r="BK170" s="225">
        <f>ROUND(I170*H170,2)</f>
        <v>0</v>
      </c>
      <c r="BL170" s="14" t="s">
        <v>152</v>
      </c>
      <c r="BM170" s="224" t="s">
        <v>230</v>
      </c>
    </row>
    <row r="171" s="2" customFormat="1">
      <c r="A171" s="35"/>
      <c r="B171" s="36"/>
      <c r="C171" s="37"/>
      <c r="D171" s="226" t="s">
        <v>124</v>
      </c>
      <c r="E171" s="37"/>
      <c r="F171" s="227" t="s">
        <v>231</v>
      </c>
      <c r="G171" s="37"/>
      <c r="H171" s="37"/>
      <c r="I171" s="228"/>
      <c r="J171" s="37"/>
      <c r="K171" s="37"/>
      <c r="L171" s="41"/>
      <c r="M171" s="229"/>
      <c r="N171" s="230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124</v>
      </c>
      <c r="AU171" s="14" t="s">
        <v>84</v>
      </c>
    </row>
    <row r="172" s="2" customFormat="1" ht="21.75" customHeight="1">
      <c r="A172" s="35"/>
      <c r="B172" s="36"/>
      <c r="C172" s="212" t="s">
        <v>232</v>
      </c>
      <c r="D172" s="212" t="s">
        <v>118</v>
      </c>
      <c r="E172" s="213" t="s">
        <v>233</v>
      </c>
      <c r="F172" s="214" t="s">
        <v>234</v>
      </c>
      <c r="G172" s="215" t="s">
        <v>203</v>
      </c>
      <c r="H172" s="216">
        <v>2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39</v>
      </c>
      <c r="O172" s="88"/>
      <c r="P172" s="222">
        <f>O172*H172</f>
        <v>0</v>
      </c>
      <c r="Q172" s="222">
        <v>0.00050000000000000001</v>
      </c>
      <c r="R172" s="222">
        <f>Q172*H172</f>
        <v>0.001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152</v>
      </c>
      <c r="AT172" s="224" t="s">
        <v>118</v>
      </c>
      <c r="AU172" s="224" t="s">
        <v>84</v>
      </c>
      <c r="AY172" s="14" t="s">
        <v>115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82</v>
      </c>
      <c r="BK172" s="225">
        <f>ROUND(I172*H172,2)</f>
        <v>0</v>
      </c>
      <c r="BL172" s="14" t="s">
        <v>152</v>
      </c>
      <c r="BM172" s="224" t="s">
        <v>235</v>
      </c>
    </row>
    <row r="173" s="2" customFormat="1">
      <c r="A173" s="35"/>
      <c r="B173" s="36"/>
      <c r="C173" s="37"/>
      <c r="D173" s="226" t="s">
        <v>124</v>
      </c>
      <c r="E173" s="37"/>
      <c r="F173" s="227" t="s">
        <v>236</v>
      </c>
      <c r="G173" s="37"/>
      <c r="H173" s="37"/>
      <c r="I173" s="228"/>
      <c r="J173" s="37"/>
      <c r="K173" s="37"/>
      <c r="L173" s="41"/>
      <c r="M173" s="229"/>
      <c r="N173" s="230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124</v>
      </c>
      <c r="AU173" s="14" t="s">
        <v>84</v>
      </c>
    </row>
    <row r="174" s="2" customFormat="1" ht="24.15" customHeight="1">
      <c r="A174" s="35"/>
      <c r="B174" s="36"/>
      <c r="C174" s="231" t="s">
        <v>237</v>
      </c>
      <c r="D174" s="231" t="s">
        <v>156</v>
      </c>
      <c r="E174" s="232" t="s">
        <v>238</v>
      </c>
      <c r="F174" s="233" t="s">
        <v>239</v>
      </c>
      <c r="G174" s="234" t="s">
        <v>203</v>
      </c>
      <c r="H174" s="235">
        <v>5</v>
      </c>
      <c r="I174" s="236"/>
      <c r="J174" s="237">
        <f>ROUND(I174*H174,2)</f>
        <v>0</v>
      </c>
      <c r="K174" s="238"/>
      <c r="L174" s="239"/>
      <c r="M174" s="240" t="s">
        <v>1</v>
      </c>
      <c r="N174" s="241" t="s">
        <v>39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159</v>
      </c>
      <c r="AT174" s="224" t="s">
        <v>156</v>
      </c>
      <c r="AU174" s="224" t="s">
        <v>84</v>
      </c>
      <c r="AY174" s="14" t="s">
        <v>115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82</v>
      </c>
      <c r="BK174" s="225">
        <f>ROUND(I174*H174,2)</f>
        <v>0</v>
      </c>
      <c r="BL174" s="14" t="s">
        <v>152</v>
      </c>
      <c r="BM174" s="224" t="s">
        <v>240</v>
      </c>
    </row>
    <row r="175" s="2" customFormat="1" ht="24.15" customHeight="1">
      <c r="A175" s="35"/>
      <c r="B175" s="36"/>
      <c r="C175" s="231" t="s">
        <v>241</v>
      </c>
      <c r="D175" s="231" t="s">
        <v>156</v>
      </c>
      <c r="E175" s="232" t="s">
        <v>242</v>
      </c>
      <c r="F175" s="233" t="s">
        <v>243</v>
      </c>
      <c r="G175" s="234" t="s">
        <v>203</v>
      </c>
      <c r="H175" s="235">
        <v>5</v>
      </c>
      <c r="I175" s="236"/>
      <c r="J175" s="237">
        <f>ROUND(I175*H175,2)</f>
        <v>0</v>
      </c>
      <c r="K175" s="238"/>
      <c r="L175" s="239"/>
      <c r="M175" s="240" t="s">
        <v>1</v>
      </c>
      <c r="N175" s="241" t="s">
        <v>39</v>
      </c>
      <c r="O175" s="88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159</v>
      </c>
      <c r="AT175" s="224" t="s">
        <v>156</v>
      </c>
      <c r="AU175" s="224" t="s">
        <v>84</v>
      </c>
      <c r="AY175" s="14" t="s">
        <v>115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82</v>
      </c>
      <c r="BK175" s="225">
        <f>ROUND(I175*H175,2)</f>
        <v>0</v>
      </c>
      <c r="BL175" s="14" t="s">
        <v>152</v>
      </c>
      <c r="BM175" s="224" t="s">
        <v>244</v>
      </c>
    </row>
    <row r="176" s="2" customFormat="1" ht="16.5" customHeight="1">
      <c r="A176" s="35"/>
      <c r="B176" s="36"/>
      <c r="C176" s="231" t="s">
        <v>245</v>
      </c>
      <c r="D176" s="231" t="s">
        <v>156</v>
      </c>
      <c r="E176" s="232" t="s">
        <v>246</v>
      </c>
      <c r="F176" s="233" t="s">
        <v>247</v>
      </c>
      <c r="G176" s="234" t="s">
        <v>203</v>
      </c>
      <c r="H176" s="235">
        <v>1</v>
      </c>
      <c r="I176" s="236"/>
      <c r="J176" s="237">
        <f>ROUND(I176*H176,2)</f>
        <v>0</v>
      </c>
      <c r="K176" s="238"/>
      <c r="L176" s="239"/>
      <c r="M176" s="240" t="s">
        <v>1</v>
      </c>
      <c r="N176" s="241" t="s">
        <v>39</v>
      </c>
      <c r="O176" s="88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159</v>
      </c>
      <c r="AT176" s="224" t="s">
        <v>156</v>
      </c>
      <c r="AU176" s="224" t="s">
        <v>84</v>
      </c>
      <c r="AY176" s="14" t="s">
        <v>115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82</v>
      </c>
      <c r="BK176" s="225">
        <f>ROUND(I176*H176,2)</f>
        <v>0</v>
      </c>
      <c r="BL176" s="14" t="s">
        <v>152</v>
      </c>
      <c r="BM176" s="224" t="s">
        <v>248</v>
      </c>
    </row>
    <row r="177" s="2" customFormat="1" ht="16.5" customHeight="1">
      <c r="A177" s="35"/>
      <c r="B177" s="36"/>
      <c r="C177" s="231" t="s">
        <v>249</v>
      </c>
      <c r="D177" s="231" t="s">
        <v>156</v>
      </c>
      <c r="E177" s="232" t="s">
        <v>250</v>
      </c>
      <c r="F177" s="233" t="s">
        <v>251</v>
      </c>
      <c r="G177" s="234" t="s">
        <v>203</v>
      </c>
      <c r="H177" s="235">
        <v>5</v>
      </c>
      <c r="I177" s="236"/>
      <c r="J177" s="237">
        <f>ROUND(I177*H177,2)</f>
        <v>0</v>
      </c>
      <c r="K177" s="238"/>
      <c r="L177" s="239"/>
      <c r="M177" s="240" t="s">
        <v>1</v>
      </c>
      <c r="N177" s="241" t="s">
        <v>39</v>
      </c>
      <c r="O177" s="88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159</v>
      </c>
      <c r="AT177" s="224" t="s">
        <v>156</v>
      </c>
      <c r="AU177" s="224" t="s">
        <v>84</v>
      </c>
      <c r="AY177" s="14" t="s">
        <v>115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82</v>
      </c>
      <c r="BK177" s="225">
        <f>ROUND(I177*H177,2)</f>
        <v>0</v>
      </c>
      <c r="BL177" s="14" t="s">
        <v>152</v>
      </c>
      <c r="BM177" s="224" t="s">
        <v>252</v>
      </c>
    </row>
    <row r="178" s="2" customFormat="1" ht="21.75" customHeight="1">
      <c r="A178" s="35"/>
      <c r="B178" s="36"/>
      <c r="C178" s="231" t="s">
        <v>253</v>
      </c>
      <c r="D178" s="231" t="s">
        <v>156</v>
      </c>
      <c r="E178" s="232" t="s">
        <v>254</v>
      </c>
      <c r="F178" s="233" t="s">
        <v>255</v>
      </c>
      <c r="G178" s="234" t="s">
        <v>203</v>
      </c>
      <c r="H178" s="235">
        <v>5</v>
      </c>
      <c r="I178" s="236"/>
      <c r="J178" s="237">
        <f>ROUND(I178*H178,2)</f>
        <v>0</v>
      </c>
      <c r="K178" s="238"/>
      <c r="L178" s="239"/>
      <c r="M178" s="240" t="s">
        <v>1</v>
      </c>
      <c r="N178" s="241" t="s">
        <v>39</v>
      </c>
      <c r="O178" s="88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159</v>
      </c>
      <c r="AT178" s="224" t="s">
        <v>156</v>
      </c>
      <c r="AU178" s="224" t="s">
        <v>84</v>
      </c>
      <c r="AY178" s="14" t="s">
        <v>115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82</v>
      </c>
      <c r="BK178" s="225">
        <f>ROUND(I178*H178,2)</f>
        <v>0</v>
      </c>
      <c r="BL178" s="14" t="s">
        <v>152</v>
      </c>
      <c r="BM178" s="224" t="s">
        <v>256</v>
      </c>
    </row>
    <row r="179" s="2" customFormat="1" ht="24.15" customHeight="1">
      <c r="A179" s="35"/>
      <c r="B179" s="36"/>
      <c r="C179" s="231" t="s">
        <v>257</v>
      </c>
      <c r="D179" s="231" t="s">
        <v>156</v>
      </c>
      <c r="E179" s="232" t="s">
        <v>258</v>
      </c>
      <c r="F179" s="233" t="s">
        <v>259</v>
      </c>
      <c r="G179" s="234" t="s">
        <v>203</v>
      </c>
      <c r="H179" s="235">
        <v>1</v>
      </c>
      <c r="I179" s="236"/>
      <c r="J179" s="237">
        <f>ROUND(I179*H179,2)</f>
        <v>0</v>
      </c>
      <c r="K179" s="238"/>
      <c r="L179" s="239"/>
      <c r="M179" s="240" t="s">
        <v>1</v>
      </c>
      <c r="N179" s="241" t="s">
        <v>39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159</v>
      </c>
      <c r="AT179" s="224" t="s">
        <v>156</v>
      </c>
      <c r="AU179" s="224" t="s">
        <v>84</v>
      </c>
      <c r="AY179" s="14" t="s">
        <v>115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82</v>
      </c>
      <c r="BK179" s="225">
        <f>ROUND(I179*H179,2)</f>
        <v>0</v>
      </c>
      <c r="BL179" s="14" t="s">
        <v>152</v>
      </c>
      <c r="BM179" s="224" t="s">
        <v>260</v>
      </c>
    </row>
    <row r="180" s="2" customFormat="1" ht="16.5" customHeight="1">
      <c r="A180" s="35"/>
      <c r="B180" s="36"/>
      <c r="C180" s="231" t="s">
        <v>261</v>
      </c>
      <c r="D180" s="231" t="s">
        <v>156</v>
      </c>
      <c r="E180" s="232" t="s">
        <v>262</v>
      </c>
      <c r="F180" s="233" t="s">
        <v>263</v>
      </c>
      <c r="G180" s="234" t="s">
        <v>203</v>
      </c>
      <c r="H180" s="235">
        <v>1</v>
      </c>
      <c r="I180" s="236"/>
      <c r="J180" s="237">
        <f>ROUND(I180*H180,2)</f>
        <v>0</v>
      </c>
      <c r="K180" s="238"/>
      <c r="L180" s="239"/>
      <c r="M180" s="240" t="s">
        <v>1</v>
      </c>
      <c r="N180" s="241" t="s">
        <v>39</v>
      </c>
      <c r="O180" s="88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159</v>
      </c>
      <c r="AT180" s="224" t="s">
        <v>156</v>
      </c>
      <c r="AU180" s="224" t="s">
        <v>84</v>
      </c>
      <c r="AY180" s="14" t="s">
        <v>115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82</v>
      </c>
      <c r="BK180" s="225">
        <f>ROUND(I180*H180,2)</f>
        <v>0</v>
      </c>
      <c r="BL180" s="14" t="s">
        <v>152</v>
      </c>
      <c r="BM180" s="224" t="s">
        <v>264</v>
      </c>
    </row>
    <row r="181" s="2" customFormat="1" ht="16.5" customHeight="1">
      <c r="A181" s="35"/>
      <c r="B181" s="36"/>
      <c r="C181" s="231" t="s">
        <v>265</v>
      </c>
      <c r="D181" s="231" t="s">
        <v>156</v>
      </c>
      <c r="E181" s="232" t="s">
        <v>266</v>
      </c>
      <c r="F181" s="233" t="s">
        <v>267</v>
      </c>
      <c r="G181" s="234" t="s">
        <v>203</v>
      </c>
      <c r="H181" s="235">
        <v>1</v>
      </c>
      <c r="I181" s="236"/>
      <c r="J181" s="237">
        <f>ROUND(I181*H181,2)</f>
        <v>0</v>
      </c>
      <c r="K181" s="238"/>
      <c r="L181" s="239"/>
      <c r="M181" s="240" t="s">
        <v>1</v>
      </c>
      <c r="N181" s="241" t="s">
        <v>39</v>
      </c>
      <c r="O181" s="88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159</v>
      </c>
      <c r="AT181" s="224" t="s">
        <v>156</v>
      </c>
      <c r="AU181" s="224" t="s">
        <v>84</v>
      </c>
      <c r="AY181" s="14" t="s">
        <v>115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82</v>
      </c>
      <c r="BK181" s="225">
        <f>ROUND(I181*H181,2)</f>
        <v>0</v>
      </c>
      <c r="BL181" s="14" t="s">
        <v>152</v>
      </c>
      <c r="BM181" s="224" t="s">
        <v>268</v>
      </c>
    </row>
    <row r="182" s="2" customFormat="1" ht="16.5" customHeight="1">
      <c r="A182" s="35"/>
      <c r="B182" s="36"/>
      <c r="C182" s="231" t="s">
        <v>269</v>
      </c>
      <c r="D182" s="231" t="s">
        <v>156</v>
      </c>
      <c r="E182" s="232" t="s">
        <v>270</v>
      </c>
      <c r="F182" s="233" t="s">
        <v>271</v>
      </c>
      <c r="G182" s="234" t="s">
        <v>203</v>
      </c>
      <c r="H182" s="235">
        <v>1</v>
      </c>
      <c r="I182" s="236"/>
      <c r="J182" s="237">
        <f>ROUND(I182*H182,2)</f>
        <v>0</v>
      </c>
      <c r="K182" s="238"/>
      <c r="L182" s="239"/>
      <c r="M182" s="240" t="s">
        <v>1</v>
      </c>
      <c r="N182" s="241" t="s">
        <v>39</v>
      </c>
      <c r="O182" s="88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159</v>
      </c>
      <c r="AT182" s="224" t="s">
        <v>156</v>
      </c>
      <c r="AU182" s="224" t="s">
        <v>84</v>
      </c>
      <c r="AY182" s="14" t="s">
        <v>115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82</v>
      </c>
      <c r="BK182" s="225">
        <f>ROUND(I182*H182,2)</f>
        <v>0</v>
      </c>
      <c r="BL182" s="14" t="s">
        <v>152</v>
      </c>
      <c r="BM182" s="224" t="s">
        <v>272</v>
      </c>
    </row>
    <row r="183" s="2" customFormat="1" ht="24.15" customHeight="1">
      <c r="A183" s="35"/>
      <c r="B183" s="36"/>
      <c r="C183" s="212" t="s">
        <v>159</v>
      </c>
      <c r="D183" s="212" t="s">
        <v>118</v>
      </c>
      <c r="E183" s="213" t="s">
        <v>273</v>
      </c>
      <c r="F183" s="214" t="s">
        <v>274</v>
      </c>
      <c r="G183" s="215" t="s">
        <v>172</v>
      </c>
      <c r="H183" s="242"/>
      <c r="I183" s="217"/>
      <c r="J183" s="218">
        <f>ROUND(I183*H183,2)</f>
        <v>0</v>
      </c>
      <c r="K183" s="219"/>
      <c r="L183" s="41"/>
      <c r="M183" s="220" t="s">
        <v>1</v>
      </c>
      <c r="N183" s="221" t="s">
        <v>39</v>
      </c>
      <c r="O183" s="88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152</v>
      </c>
      <c r="AT183" s="224" t="s">
        <v>118</v>
      </c>
      <c r="AU183" s="224" t="s">
        <v>84</v>
      </c>
      <c r="AY183" s="14" t="s">
        <v>115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82</v>
      </c>
      <c r="BK183" s="225">
        <f>ROUND(I183*H183,2)</f>
        <v>0</v>
      </c>
      <c r="BL183" s="14" t="s">
        <v>152</v>
      </c>
      <c r="BM183" s="224" t="s">
        <v>275</v>
      </c>
    </row>
    <row r="184" s="2" customFormat="1">
      <c r="A184" s="35"/>
      <c r="B184" s="36"/>
      <c r="C184" s="37"/>
      <c r="D184" s="226" t="s">
        <v>124</v>
      </c>
      <c r="E184" s="37"/>
      <c r="F184" s="227" t="s">
        <v>276</v>
      </c>
      <c r="G184" s="37"/>
      <c r="H184" s="37"/>
      <c r="I184" s="228"/>
      <c r="J184" s="37"/>
      <c r="K184" s="37"/>
      <c r="L184" s="41"/>
      <c r="M184" s="229"/>
      <c r="N184" s="230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124</v>
      </c>
      <c r="AU184" s="14" t="s">
        <v>84</v>
      </c>
    </row>
    <row r="185" s="12" customFormat="1" ht="22.8" customHeight="1">
      <c r="A185" s="12"/>
      <c r="B185" s="196"/>
      <c r="C185" s="197"/>
      <c r="D185" s="198" t="s">
        <v>73</v>
      </c>
      <c r="E185" s="210" t="s">
        <v>277</v>
      </c>
      <c r="F185" s="210" t="s">
        <v>278</v>
      </c>
      <c r="G185" s="197"/>
      <c r="H185" s="197"/>
      <c r="I185" s="200"/>
      <c r="J185" s="211">
        <f>BK185</f>
        <v>0</v>
      </c>
      <c r="K185" s="197"/>
      <c r="L185" s="202"/>
      <c r="M185" s="203"/>
      <c r="N185" s="204"/>
      <c r="O185" s="204"/>
      <c r="P185" s="205">
        <f>SUM(P186:P204)</f>
        <v>0</v>
      </c>
      <c r="Q185" s="204"/>
      <c r="R185" s="205">
        <f>SUM(R186:R204)</f>
        <v>0.0034300000000000003</v>
      </c>
      <c r="S185" s="204"/>
      <c r="T185" s="206">
        <f>SUM(T186:T204)</f>
        <v>0.25292999999999999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7" t="s">
        <v>84</v>
      </c>
      <c r="AT185" s="208" t="s">
        <v>73</v>
      </c>
      <c r="AU185" s="208" t="s">
        <v>82</v>
      </c>
      <c r="AY185" s="207" t="s">
        <v>115</v>
      </c>
      <c r="BK185" s="209">
        <f>SUM(BK186:BK204)</f>
        <v>0</v>
      </c>
    </row>
    <row r="186" s="2" customFormat="1" ht="24.15" customHeight="1">
      <c r="A186" s="35"/>
      <c r="B186" s="36"/>
      <c r="C186" s="212" t="s">
        <v>279</v>
      </c>
      <c r="D186" s="212" t="s">
        <v>118</v>
      </c>
      <c r="E186" s="213" t="s">
        <v>280</v>
      </c>
      <c r="F186" s="214" t="s">
        <v>281</v>
      </c>
      <c r="G186" s="215" t="s">
        <v>203</v>
      </c>
      <c r="H186" s="216">
        <v>5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39</v>
      </c>
      <c r="O186" s="88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152</v>
      </c>
      <c r="AT186" s="224" t="s">
        <v>118</v>
      </c>
      <c r="AU186" s="224" t="s">
        <v>84</v>
      </c>
      <c r="AY186" s="14" t="s">
        <v>115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82</v>
      </c>
      <c r="BK186" s="225">
        <f>ROUND(I186*H186,2)</f>
        <v>0</v>
      </c>
      <c r="BL186" s="14" t="s">
        <v>152</v>
      </c>
      <c r="BM186" s="224" t="s">
        <v>282</v>
      </c>
    </row>
    <row r="187" s="2" customFormat="1">
      <c r="A187" s="35"/>
      <c r="B187" s="36"/>
      <c r="C187" s="37"/>
      <c r="D187" s="226" t="s">
        <v>124</v>
      </c>
      <c r="E187" s="37"/>
      <c r="F187" s="227" t="s">
        <v>283</v>
      </c>
      <c r="G187" s="37"/>
      <c r="H187" s="37"/>
      <c r="I187" s="228"/>
      <c r="J187" s="37"/>
      <c r="K187" s="37"/>
      <c r="L187" s="41"/>
      <c r="M187" s="229"/>
      <c r="N187" s="230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124</v>
      </c>
      <c r="AU187" s="14" t="s">
        <v>84</v>
      </c>
    </row>
    <row r="188" s="2" customFormat="1" ht="24.15" customHeight="1">
      <c r="A188" s="35"/>
      <c r="B188" s="36"/>
      <c r="C188" s="212" t="s">
        <v>284</v>
      </c>
      <c r="D188" s="212" t="s">
        <v>118</v>
      </c>
      <c r="E188" s="213" t="s">
        <v>285</v>
      </c>
      <c r="F188" s="214" t="s">
        <v>286</v>
      </c>
      <c r="G188" s="215" t="s">
        <v>203</v>
      </c>
      <c r="H188" s="216">
        <v>1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39</v>
      </c>
      <c r="O188" s="88"/>
      <c r="P188" s="222">
        <f>O188*H188</f>
        <v>0</v>
      </c>
      <c r="Q188" s="222">
        <v>8.0000000000000007E-05</v>
      </c>
      <c r="R188" s="222">
        <f>Q188*H188</f>
        <v>8.0000000000000007E-05</v>
      </c>
      <c r="S188" s="222">
        <v>0.024930000000000001</v>
      </c>
      <c r="T188" s="223">
        <f>S188*H188</f>
        <v>0.024930000000000001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152</v>
      </c>
      <c r="AT188" s="224" t="s">
        <v>118</v>
      </c>
      <c r="AU188" s="224" t="s">
        <v>84</v>
      </c>
      <c r="AY188" s="14" t="s">
        <v>115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82</v>
      </c>
      <c r="BK188" s="225">
        <f>ROUND(I188*H188,2)</f>
        <v>0</v>
      </c>
      <c r="BL188" s="14" t="s">
        <v>152</v>
      </c>
      <c r="BM188" s="224" t="s">
        <v>287</v>
      </c>
    </row>
    <row r="189" s="2" customFormat="1">
      <c r="A189" s="35"/>
      <c r="B189" s="36"/>
      <c r="C189" s="37"/>
      <c r="D189" s="226" t="s">
        <v>124</v>
      </c>
      <c r="E189" s="37"/>
      <c r="F189" s="227" t="s">
        <v>288</v>
      </c>
      <c r="G189" s="37"/>
      <c r="H189" s="37"/>
      <c r="I189" s="228"/>
      <c r="J189" s="37"/>
      <c r="K189" s="37"/>
      <c r="L189" s="41"/>
      <c r="M189" s="229"/>
      <c r="N189" s="230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124</v>
      </c>
      <c r="AU189" s="14" t="s">
        <v>84</v>
      </c>
    </row>
    <row r="190" s="2" customFormat="1" ht="24.15" customHeight="1">
      <c r="A190" s="35"/>
      <c r="B190" s="36"/>
      <c r="C190" s="212" t="s">
        <v>289</v>
      </c>
      <c r="D190" s="212" t="s">
        <v>118</v>
      </c>
      <c r="E190" s="213" t="s">
        <v>290</v>
      </c>
      <c r="F190" s="214" t="s">
        <v>291</v>
      </c>
      <c r="G190" s="215" t="s">
        <v>203</v>
      </c>
      <c r="H190" s="216">
        <v>2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39</v>
      </c>
      <c r="O190" s="88"/>
      <c r="P190" s="222">
        <f>O190*H190</f>
        <v>0</v>
      </c>
      <c r="Q190" s="222">
        <v>0</v>
      </c>
      <c r="R190" s="222">
        <f>Q190*H190</f>
        <v>0</v>
      </c>
      <c r="S190" s="222">
        <v>0.035999999999999997</v>
      </c>
      <c r="T190" s="223">
        <f>S190*H190</f>
        <v>0.071999999999999995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152</v>
      </c>
      <c r="AT190" s="224" t="s">
        <v>118</v>
      </c>
      <c r="AU190" s="224" t="s">
        <v>84</v>
      </c>
      <c r="AY190" s="14" t="s">
        <v>115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82</v>
      </c>
      <c r="BK190" s="225">
        <f>ROUND(I190*H190,2)</f>
        <v>0</v>
      </c>
      <c r="BL190" s="14" t="s">
        <v>152</v>
      </c>
      <c r="BM190" s="224" t="s">
        <v>292</v>
      </c>
    </row>
    <row r="191" s="2" customFormat="1">
      <c r="A191" s="35"/>
      <c r="B191" s="36"/>
      <c r="C191" s="37"/>
      <c r="D191" s="226" t="s">
        <v>124</v>
      </c>
      <c r="E191" s="37"/>
      <c r="F191" s="227" t="s">
        <v>293</v>
      </c>
      <c r="G191" s="37"/>
      <c r="H191" s="37"/>
      <c r="I191" s="228"/>
      <c r="J191" s="37"/>
      <c r="K191" s="37"/>
      <c r="L191" s="41"/>
      <c r="M191" s="229"/>
      <c r="N191" s="230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124</v>
      </c>
      <c r="AU191" s="14" t="s">
        <v>84</v>
      </c>
    </row>
    <row r="192" s="2" customFormat="1" ht="21.75" customHeight="1">
      <c r="A192" s="35"/>
      <c r="B192" s="36"/>
      <c r="C192" s="212" t="s">
        <v>294</v>
      </c>
      <c r="D192" s="212" t="s">
        <v>118</v>
      </c>
      <c r="E192" s="213" t="s">
        <v>295</v>
      </c>
      <c r="F192" s="214" t="s">
        <v>296</v>
      </c>
      <c r="G192" s="215" t="s">
        <v>203</v>
      </c>
      <c r="H192" s="216">
        <v>3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39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0.051999999999999998</v>
      </c>
      <c r="T192" s="223">
        <f>S192*H192</f>
        <v>0.156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152</v>
      </c>
      <c r="AT192" s="224" t="s">
        <v>118</v>
      </c>
      <c r="AU192" s="224" t="s">
        <v>84</v>
      </c>
      <c r="AY192" s="14" t="s">
        <v>115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82</v>
      </c>
      <c r="BK192" s="225">
        <f>ROUND(I192*H192,2)</f>
        <v>0</v>
      </c>
      <c r="BL192" s="14" t="s">
        <v>152</v>
      </c>
      <c r="BM192" s="224" t="s">
        <v>297</v>
      </c>
    </row>
    <row r="193" s="2" customFormat="1">
      <c r="A193" s="35"/>
      <c r="B193" s="36"/>
      <c r="C193" s="37"/>
      <c r="D193" s="226" t="s">
        <v>124</v>
      </c>
      <c r="E193" s="37"/>
      <c r="F193" s="227" t="s">
        <v>298</v>
      </c>
      <c r="G193" s="37"/>
      <c r="H193" s="37"/>
      <c r="I193" s="228"/>
      <c r="J193" s="37"/>
      <c r="K193" s="37"/>
      <c r="L193" s="41"/>
      <c r="M193" s="229"/>
      <c r="N193" s="230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124</v>
      </c>
      <c r="AU193" s="14" t="s">
        <v>84</v>
      </c>
    </row>
    <row r="194" s="2" customFormat="1" ht="16.5" customHeight="1">
      <c r="A194" s="35"/>
      <c r="B194" s="36"/>
      <c r="C194" s="212" t="s">
        <v>299</v>
      </c>
      <c r="D194" s="212" t="s">
        <v>118</v>
      </c>
      <c r="E194" s="213" t="s">
        <v>300</v>
      </c>
      <c r="F194" s="214" t="s">
        <v>301</v>
      </c>
      <c r="G194" s="215" t="s">
        <v>302</v>
      </c>
      <c r="H194" s="216">
        <v>2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39</v>
      </c>
      <c r="O194" s="88"/>
      <c r="P194" s="222">
        <f>O194*H194</f>
        <v>0</v>
      </c>
      <c r="Q194" s="222">
        <v>0.00067000000000000002</v>
      </c>
      <c r="R194" s="222">
        <f>Q194*H194</f>
        <v>0.0013400000000000001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152</v>
      </c>
      <c r="AT194" s="224" t="s">
        <v>118</v>
      </c>
      <c r="AU194" s="224" t="s">
        <v>84</v>
      </c>
      <c r="AY194" s="14" t="s">
        <v>115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82</v>
      </c>
      <c r="BK194" s="225">
        <f>ROUND(I194*H194,2)</f>
        <v>0</v>
      </c>
      <c r="BL194" s="14" t="s">
        <v>152</v>
      </c>
      <c r="BM194" s="224" t="s">
        <v>303</v>
      </c>
    </row>
    <row r="195" s="2" customFormat="1">
      <c r="A195" s="35"/>
      <c r="B195" s="36"/>
      <c r="C195" s="37"/>
      <c r="D195" s="226" t="s">
        <v>124</v>
      </c>
      <c r="E195" s="37"/>
      <c r="F195" s="227" t="s">
        <v>304</v>
      </c>
      <c r="G195" s="37"/>
      <c r="H195" s="37"/>
      <c r="I195" s="228"/>
      <c r="J195" s="37"/>
      <c r="K195" s="37"/>
      <c r="L195" s="41"/>
      <c r="M195" s="229"/>
      <c r="N195" s="230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124</v>
      </c>
      <c r="AU195" s="14" t="s">
        <v>84</v>
      </c>
    </row>
    <row r="196" s="2" customFormat="1" ht="24.15" customHeight="1">
      <c r="A196" s="35"/>
      <c r="B196" s="36"/>
      <c r="C196" s="212" t="s">
        <v>305</v>
      </c>
      <c r="D196" s="212" t="s">
        <v>118</v>
      </c>
      <c r="E196" s="213" t="s">
        <v>306</v>
      </c>
      <c r="F196" s="214" t="s">
        <v>307</v>
      </c>
      <c r="G196" s="215" t="s">
        <v>302</v>
      </c>
      <c r="H196" s="216">
        <v>3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39</v>
      </c>
      <c r="O196" s="88"/>
      <c r="P196" s="222">
        <f>O196*H196</f>
        <v>0</v>
      </c>
      <c r="Q196" s="222">
        <v>0.00067000000000000002</v>
      </c>
      <c r="R196" s="222">
        <f>Q196*H196</f>
        <v>0.0020100000000000001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152</v>
      </c>
      <c r="AT196" s="224" t="s">
        <v>118</v>
      </c>
      <c r="AU196" s="224" t="s">
        <v>84</v>
      </c>
      <c r="AY196" s="14" t="s">
        <v>115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82</v>
      </c>
      <c r="BK196" s="225">
        <f>ROUND(I196*H196,2)</f>
        <v>0</v>
      </c>
      <c r="BL196" s="14" t="s">
        <v>152</v>
      </c>
      <c r="BM196" s="224" t="s">
        <v>308</v>
      </c>
    </row>
    <row r="197" s="2" customFormat="1">
      <c r="A197" s="35"/>
      <c r="B197" s="36"/>
      <c r="C197" s="37"/>
      <c r="D197" s="226" t="s">
        <v>124</v>
      </c>
      <c r="E197" s="37"/>
      <c r="F197" s="227" t="s">
        <v>309</v>
      </c>
      <c r="G197" s="37"/>
      <c r="H197" s="37"/>
      <c r="I197" s="228"/>
      <c r="J197" s="37"/>
      <c r="K197" s="37"/>
      <c r="L197" s="41"/>
      <c r="M197" s="229"/>
      <c r="N197" s="230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124</v>
      </c>
      <c r="AU197" s="14" t="s">
        <v>84</v>
      </c>
    </row>
    <row r="198" s="2" customFormat="1" ht="16.5" customHeight="1">
      <c r="A198" s="35"/>
      <c r="B198" s="36"/>
      <c r="C198" s="231" t="s">
        <v>310</v>
      </c>
      <c r="D198" s="231" t="s">
        <v>156</v>
      </c>
      <c r="E198" s="232" t="s">
        <v>311</v>
      </c>
      <c r="F198" s="233" t="s">
        <v>312</v>
      </c>
      <c r="G198" s="234" t="s">
        <v>203</v>
      </c>
      <c r="H198" s="235">
        <v>2</v>
      </c>
      <c r="I198" s="236"/>
      <c r="J198" s="237">
        <f>ROUND(I198*H198,2)</f>
        <v>0</v>
      </c>
      <c r="K198" s="238"/>
      <c r="L198" s="239"/>
      <c r="M198" s="240" t="s">
        <v>1</v>
      </c>
      <c r="N198" s="241" t="s">
        <v>39</v>
      </c>
      <c r="O198" s="88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159</v>
      </c>
      <c r="AT198" s="224" t="s">
        <v>156</v>
      </c>
      <c r="AU198" s="224" t="s">
        <v>84</v>
      </c>
      <c r="AY198" s="14" t="s">
        <v>115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82</v>
      </c>
      <c r="BK198" s="225">
        <f>ROUND(I198*H198,2)</f>
        <v>0</v>
      </c>
      <c r="BL198" s="14" t="s">
        <v>152</v>
      </c>
      <c r="BM198" s="224" t="s">
        <v>313</v>
      </c>
    </row>
    <row r="199" s="2" customFormat="1" ht="16.5" customHeight="1">
      <c r="A199" s="35"/>
      <c r="B199" s="36"/>
      <c r="C199" s="231" t="s">
        <v>314</v>
      </c>
      <c r="D199" s="231" t="s">
        <v>156</v>
      </c>
      <c r="E199" s="232" t="s">
        <v>315</v>
      </c>
      <c r="F199" s="233" t="s">
        <v>316</v>
      </c>
      <c r="G199" s="234" t="s">
        <v>203</v>
      </c>
      <c r="H199" s="235">
        <v>1</v>
      </c>
      <c r="I199" s="236"/>
      <c r="J199" s="237">
        <f>ROUND(I199*H199,2)</f>
        <v>0</v>
      </c>
      <c r="K199" s="238"/>
      <c r="L199" s="239"/>
      <c r="M199" s="240" t="s">
        <v>1</v>
      </c>
      <c r="N199" s="241" t="s">
        <v>39</v>
      </c>
      <c r="O199" s="88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159</v>
      </c>
      <c r="AT199" s="224" t="s">
        <v>156</v>
      </c>
      <c r="AU199" s="224" t="s">
        <v>84</v>
      </c>
      <c r="AY199" s="14" t="s">
        <v>115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82</v>
      </c>
      <c r="BK199" s="225">
        <f>ROUND(I199*H199,2)</f>
        <v>0</v>
      </c>
      <c r="BL199" s="14" t="s">
        <v>152</v>
      </c>
      <c r="BM199" s="224" t="s">
        <v>317</v>
      </c>
    </row>
    <row r="200" s="2" customFormat="1" ht="16.5" customHeight="1">
      <c r="A200" s="35"/>
      <c r="B200" s="36"/>
      <c r="C200" s="231" t="s">
        <v>318</v>
      </c>
      <c r="D200" s="231" t="s">
        <v>156</v>
      </c>
      <c r="E200" s="232" t="s">
        <v>319</v>
      </c>
      <c r="F200" s="233" t="s">
        <v>320</v>
      </c>
      <c r="G200" s="234" t="s">
        <v>203</v>
      </c>
      <c r="H200" s="235">
        <v>2</v>
      </c>
      <c r="I200" s="236"/>
      <c r="J200" s="237">
        <f>ROUND(I200*H200,2)</f>
        <v>0</v>
      </c>
      <c r="K200" s="238"/>
      <c r="L200" s="239"/>
      <c r="M200" s="240" t="s">
        <v>1</v>
      </c>
      <c r="N200" s="241" t="s">
        <v>39</v>
      </c>
      <c r="O200" s="88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159</v>
      </c>
      <c r="AT200" s="224" t="s">
        <v>156</v>
      </c>
      <c r="AU200" s="224" t="s">
        <v>84</v>
      </c>
      <c r="AY200" s="14" t="s">
        <v>115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82</v>
      </c>
      <c r="BK200" s="225">
        <f>ROUND(I200*H200,2)</f>
        <v>0</v>
      </c>
      <c r="BL200" s="14" t="s">
        <v>152</v>
      </c>
      <c r="BM200" s="224" t="s">
        <v>321</v>
      </c>
    </row>
    <row r="201" s="2" customFormat="1" ht="24.15" customHeight="1">
      <c r="A201" s="35"/>
      <c r="B201" s="36"/>
      <c r="C201" s="212" t="s">
        <v>322</v>
      </c>
      <c r="D201" s="212" t="s">
        <v>118</v>
      </c>
      <c r="E201" s="213" t="s">
        <v>323</v>
      </c>
      <c r="F201" s="214" t="s">
        <v>324</v>
      </c>
      <c r="G201" s="215" t="s">
        <v>172</v>
      </c>
      <c r="H201" s="242"/>
      <c r="I201" s="217"/>
      <c r="J201" s="218">
        <f>ROUND(I201*H201,2)</f>
        <v>0</v>
      </c>
      <c r="K201" s="219"/>
      <c r="L201" s="41"/>
      <c r="M201" s="220" t="s">
        <v>1</v>
      </c>
      <c r="N201" s="221" t="s">
        <v>39</v>
      </c>
      <c r="O201" s="88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152</v>
      </c>
      <c r="AT201" s="224" t="s">
        <v>118</v>
      </c>
      <c r="AU201" s="224" t="s">
        <v>84</v>
      </c>
      <c r="AY201" s="14" t="s">
        <v>115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82</v>
      </c>
      <c r="BK201" s="225">
        <f>ROUND(I201*H201,2)</f>
        <v>0</v>
      </c>
      <c r="BL201" s="14" t="s">
        <v>152</v>
      </c>
      <c r="BM201" s="224" t="s">
        <v>325</v>
      </c>
    </row>
    <row r="202" s="2" customFormat="1">
      <c r="A202" s="35"/>
      <c r="B202" s="36"/>
      <c r="C202" s="37"/>
      <c r="D202" s="226" t="s">
        <v>124</v>
      </c>
      <c r="E202" s="37"/>
      <c r="F202" s="227" t="s">
        <v>326</v>
      </c>
      <c r="G202" s="37"/>
      <c r="H202" s="37"/>
      <c r="I202" s="228"/>
      <c r="J202" s="37"/>
      <c r="K202" s="37"/>
      <c r="L202" s="41"/>
      <c r="M202" s="229"/>
      <c r="N202" s="230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124</v>
      </c>
      <c r="AU202" s="14" t="s">
        <v>84</v>
      </c>
    </row>
    <row r="203" s="2" customFormat="1" ht="16.5" customHeight="1">
      <c r="A203" s="35"/>
      <c r="B203" s="36"/>
      <c r="C203" s="212" t="s">
        <v>327</v>
      </c>
      <c r="D203" s="212" t="s">
        <v>118</v>
      </c>
      <c r="E203" s="213" t="s">
        <v>328</v>
      </c>
      <c r="F203" s="214" t="s">
        <v>329</v>
      </c>
      <c r="G203" s="215" t="s">
        <v>330</v>
      </c>
      <c r="H203" s="216">
        <v>24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39</v>
      </c>
      <c r="O203" s="88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331</v>
      </c>
      <c r="AT203" s="224" t="s">
        <v>118</v>
      </c>
      <c r="AU203" s="224" t="s">
        <v>84</v>
      </c>
      <c r="AY203" s="14" t="s">
        <v>115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82</v>
      </c>
      <c r="BK203" s="225">
        <f>ROUND(I203*H203,2)</f>
        <v>0</v>
      </c>
      <c r="BL203" s="14" t="s">
        <v>331</v>
      </c>
      <c r="BM203" s="224" t="s">
        <v>332</v>
      </c>
    </row>
    <row r="204" s="2" customFormat="1">
      <c r="A204" s="35"/>
      <c r="B204" s="36"/>
      <c r="C204" s="37"/>
      <c r="D204" s="226" t="s">
        <v>124</v>
      </c>
      <c r="E204" s="37"/>
      <c r="F204" s="227" t="s">
        <v>333</v>
      </c>
      <c r="G204" s="37"/>
      <c r="H204" s="37"/>
      <c r="I204" s="228"/>
      <c r="J204" s="37"/>
      <c r="K204" s="37"/>
      <c r="L204" s="41"/>
      <c r="M204" s="243"/>
      <c r="N204" s="244"/>
      <c r="O204" s="245"/>
      <c r="P204" s="245"/>
      <c r="Q204" s="245"/>
      <c r="R204" s="245"/>
      <c r="S204" s="245"/>
      <c r="T204" s="24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124</v>
      </c>
      <c r="AU204" s="14" t="s">
        <v>84</v>
      </c>
    </row>
    <row r="205" s="2" customFormat="1" ht="6.96" customHeight="1">
      <c r="A205" s="35"/>
      <c r="B205" s="63"/>
      <c r="C205" s="64"/>
      <c r="D205" s="64"/>
      <c r="E205" s="64"/>
      <c r="F205" s="64"/>
      <c r="G205" s="64"/>
      <c r="H205" s="64"/>
      <c r="I205" s="64"/>
      <c r="J205" s="64"/>
      <c r="K205" s="64"/>
      <c r="L205" s="41"/>
      <c r="M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</row>
  </sheetData>
  <sheetProtection sheet="1" autoFilter="0" formatColumns="0" formatRows="0" objects="1" scenarios="1" spinCount="100000" saltValue="nZkRWSLwBbBQ5OhhiZ+TMmOHROKBL7jSU/tPvOHxZR9CN85n2UbQnsLcl1o2lAvpLg272QeO59gMM2vJ1B5jZQ==" hashValue="5d/VqMTJd5sHXMnBcAWnOa3n238WR2l6hskh/pep1IsWbSH/Ri5W+z3TfK1K5tTSVeUh3NAs8jveC6WlveVd4Q==" algorithmName="SHA-512" password="CC35"/>
  <autoFilter ref="C122:K20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Hynek Farka</dc:creator>
  <cp:lastModifiedBy>Hynek Farka</cp:lastModifiedBy>
  <dcterms:created xsi:type="dcterms:W3CDTF">2023-10-04T13:15:31Z</dcterms:created>
  <dcterms:modified xsi:type="dcterms:W3CDTF">2023-10-04T13:15:34Z</dcterms:modified>
</cp:coreProperties>
</file>